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cuments\Documents\FINANCIJE\2024\"/>
    </mc:Choice>
  </mc:AlternateContent>
  <xr:revisionPtr revIDLastSave="0" documentId="8_{AEDF937D-AC11-4A7E-98C1-B70074183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6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" i="3" l="1"/>
  <c r="G159" i="3"/>
  <c r="G158" i="3"/>
  <c r="G157" i="3"/>
  <c r="G156" i="3"/>
  <c r="G155" i="3"/>
  <c r="G154" i="3"/>
  <c r="G153" i="3"/>
  <c r="G152" i="3"/>
  <c r="G161" i="3"/>
  <c r="F161" i="3"/>
  <c r="F159" i="3"/>
  <c r="F158" i="3"/>
  <c r="F157" i="3"/>
  <c r="F156" i="3"/>
  <c r="F155" i="3"/>
  <c r="F154" i="3"/>
  <c r="F152" i="3"/>
  <c r="G146" i="3"/>
  <c r="G147" i="3"/>
  <c r="F147" i="3"/>
  <c r="F146" i="3"/>
  <c r="F153" i="3" l="1"/>
  <c r="A102" i="3"/>
  <c r="A101" i="3"/>
  <c r="A100" i="3"/>
  <c r="A69" i="3"/>
  <c r="A68" i="3"/>
  <c r="A67" i="3"/>
  <c r="A36" i="3"/>
  <c r="A35" i="3"/>
  <c r="A34" i="3"/>
  <c r="G139" i="3" l="1"/>
  <c r="F139" i="3"/>
  <c r="H17" i="3"/>
  <c r="H139" i="3" s="1"/>
  <c r="H110" i="3" l="1"/>
  <c r="H99" i="3"/>
  <c r="H107" i="3"/>
  <c r="H108" i="3"/>
  <c r="H164" i="3" s="1"/>
  <c r="H98" i="3"/>
  <c r="H87" i="3"/>
  <c r="H88" i="3"/>
  <c r="H89" i="3"/>
  <c r="H90" i="3"/>
  <c r="H91" i="3"/>
  <c r="H92" i="3"/>
  <c r="H93" i="3"/>
  <c r="H94" i="3"/>
  <c r="H95" i="3"/>
  <c r="H96" i="3"/>
  <c r="H86" i="3"/>
  <c r="H81" i="3"/>
  <c r="H82" i="3"/>
  <c r="H83" i="3"/>
  <c r="H84" i="3"/>
  <c r="H80" i="3"/>
  <c r="H60" i="3"/>
  <c r="H153" i="3" s="1"/>
  <c r="H61" i="3"/>
  <c r="H154" i="3" s="1"/>
  <c r="H62" i="3"/>
  <c r="H63" i="3"/>
  <c r="H64" i="3"/>
  <c r="H65" i="3"/>
  <c r="H66" i="3"/>
  <c r="H74" i="3"/>
  <c r="H75" i="3"/>
  <c r="H161" i="3" s="1"/>
  <c r="H76" i="3"/>
  <c r="H162" i="3" s="1"/>
  <c r="H77" i="3"/>
  <c r="H78" i="3"/>
  <c r="H59" i="3"/>
  <c r="H51" i="3"/>
  <c r="H156" i="3" s="1"/>
  <c r="H52" i="3"/>
  <c r="H53" i="3"/>
  <c r="H158" i="3" s="1"/>
  <c r="H54" i="3"/>
  <c r="H55" i="3"/>
  <c r="H160" i="3" s="1"/>
  <c r="H56" i="3"/>
  <c r="H57" i="3"/>
  <c r="H50" i="3"/>
  <c r="H48" i="3"/>
  <c r="H46" i="3"/>
  <c r="H45" i="3"/>
  <c r="H43" i="3"/>
  <c r="H42" i="3"/>
  <c r="H31" i="3"/>
  <c r="H29" i="3"/>
  <c r="H28" i="3"/>
  <c r="H25" i="3"/>
  <c r="H26" i="3"/>
  <c r="H24" i="3"/>
  <c r="H22" i="3"/>
  <c r="H21" i="3"/>
  <c r="H19" i="3"/>
  <c r="H157" i="3" l="1"/>
  <c r="H163" i="3"/>
  <c r="H155" i="3"/>
  <c r="H152" i="3"/>
  <c r="H159" i="3"/>
  <c r="H18" i="3"/>
  <c r="H16" i="3"/>
  <c r="H10" i="3"/>
  <c r="H11" i="3"/>
  <c r="H12" i="3"/>
  <c r="H13" i="3"/>
  <c r="H14" i="3"/>
  <c r="H9" i="3"/>
  <c r="H146" i="3" l="1"/>
  <c r="G164" i="3"/>
  <c r="G163" i="3"/>
  <c r="G162" i="3"/>
  <c r="F163" i="3"/>
  <c r="F162" i="3"/>
  <c r="G111" i="3" l="1"/>
  <c r="H111" i="3"/>
  <c r="G79" i="3"/>
  <c r="H79" i="3"/>
  <c r="G47" i="3"/>
  <c r="H47" i="3"/>
  <c r="G44" i="3"/>
  <c r="G30" i="3"/>
  <c r="H30" i="3"/>
  <c r="G27" i="3"/>
  <c r="H27" i="3"/>
  <c r="G23" i="3"/>
  <c r="G20" i="3"/>
  <c r="G15" i="3"/>
  <c r="H15" i="3"/>
  <c r="G32" i="3" l="1"/>
  <c r="H149" i="3"/>
  <c r="H148" i="3"/>
  <c r="H145" i="3"/>
  <c r="H144" i="3"/>
  <c r="H143" i="3"/>
  <c r="H142" i="3"/>
  <c r="H141" i="3"/>
  <c r="H140" i="3"/>
  <c r="H138" i="3"/>
  <c r="G149" i="3"/>
  <c r="G148" i="3"/>
  <c r="G145" i="3"/>
  <c r="G144" i="3"/>
  <c r="G143" i="3"/>
  <c r="G142" i="3"/>
  <c r="G141" i="3"/>
  <c r="G140" i="3"/>
  <c r="G138" i="3"/>
  <c r="F160" i="3"/>
  <c r="F149" i="3"/>
  <c r="F148" i="3"/>
  <c r="F145" i="3"/>
  <c r="F144" i="3"/>
  <c r="F143" i="3"/>
  <c r="F142" i="3"/>
  <c r="F141" i="3"/>
  <c r="F140" i="3"/>
  <c r="F138" i="3"/>
  <c r="G137" i="3"/>
  <c r="H137" i="3"/>
  <c r="F137" i="3"/>
  <c r="H85" i="3"/>
  <c r="G85" i="3"/>
  <c r="F111" i="3"/>
  <c r="F85" i="3"/>
  <c r="F109" i="3"/>
  <c r="F164" i="3"/>
  <c r="F79" i="3"/>
  <c r="G58" i="3"/>
  <c r="G49" i="3"/>
  <c r="H49" i="3"/>
  <c r="F58" i="3"/>
  <c r="F49" i="3"/>
  <c r="F47" i="3"/>
  <c r="F30" i="3"/>
  <c r="F27" i="3"/>
  <c r="F15" i="3"/>
  <c r="F23" i="3"/>
  <c r="G150" i="3"/>
  <c r="H20" i="3"/>
  <c r="H23" i="3"/>
  <c r="F112" i="3" l="1"/>
  <c r="H32" i="3"/>
  <c r="H44" i="3"/>
  <c r="G109" i="3"/>
  <c r="H109" i="3"/>
  <c r="H147" i="3"/>
  <c r="G97" i="3"/>
  <c r="H97" i="3"/>
  <c r="G151" i="3"/>
  <c r="F150" i="3"/>
  <c r="H58" i="3"/>
  <c r="H150" i="3"/>
  <c r="F20" i="3"/>
  <c r="F32" i="3" s="1"/>
  <c r="F165" i="3"/>
  <c r="F44" i="3"/>
  <c r="F97" i="3"/>
  <c r="G112" i="3" l="1"/>
  <c r="H112" i="3"/>
  <c r="G165" i="3"/>
  <c r="H165" i="3"/>
  <c r="F151" i="3"/>
  <c r="H151" i="3"/>
  <c r="B136" i="3" l="1"/>
  <c r="A135" i="3"/>
  <c r="A134" i="3"/>
  <c r="A133" i="3"/>
</calcChain>
</file>

<file path=xl/sharedStrings.xml><?xml version="1.0" encoding="utf-8"?>
<sst xmlns="http://schemas.openxmlformats.org/spreadsheetml/2006/main" count="348" uniqueCount="193">
  <si>
    <t>KONTO</t>
  </si>
  <si>
    <t>OPIS</t>
  </si>
  <si>
    <t>POZICIJA</t>
  </si>
  <si>
    <t>BJELOVAR, dr. FRANJE TUĐMANA 9</t>
  </si>
  <si>
    <t>P R I H O D I:</t>
  </si>
  <si>
    <t>IZVOR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</si>
  <si>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natjecanje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</si>
  <si>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e-tehničar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</si>
  <si>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DEC</t>
    </r>
  </si>
  <si>
    <r>
      <t>Prihodi iz nadležnog pror. za financ. nefinan.imov.-</t>
    </r>
    <r>
      <rPr>
        <sz val="9"/>
        <color rgb="FFFF0000"/>
        <rFont val="Bahnschrift Condensed"/>
        <family val="2"/>
        <charset val="238"/>
      </rPr>
      <t>DEC</t>
    </r>
  </si>
  <si>
    <r>
      <t>UKUPNO.-</t>
    </r>
    <r>
      <rPr>
        <sz val="9"/>
        <color rgb="FFFF0000"/>
        <rFont val="Bahnschrift Condensed"/>
        <family val="2"/>
        <charset val="238"/>
      </rPr>
      <t>DECENTRALIZIRANA SREDSTVA</t>
    </r>
  </si>
  <si>
    <t>Kamate na depozite po viđenju</t>
  </si>
  <si>
    <t>Prihodi od pruženih usluga</t>
  </si>
  <si>
    <t>Ostali prihodi</t>
  </si>
  <si>
    <t>Manjak prihoda poslovanja</t>
  </si>
  <si>
    <r>
      <t>UKUPNO.-</t>
    </r>
    <r>
      <rPr>
        <sz val="9"/>
        <color rgb="FFFF0000"/>
        <rFont val="Bahnschrift Condensed"/>
        <family val="2"/>
        <charset val="238"/>
      </rPr>
      <t>VLASTITI I OSTALI PRIHODI</t>
    </r>
  </si>
  <si>
    <t>Kapitalne pomoći iz drž.pror.korisnicima pror.JLPS</t>
  </si>
  <si>
    <t>Tekuće pomoći iz drž.pror.korisnicima pror.JLPS</t>
  </si>
  <si>
    <r>
      <t>UKUPNO.-</t>
    </r>
    <r>
      <rPr>
        <sz val="9"/>
        <color rgb="FFFF0000"/>
        <rFont val="Bahnschrift Condensed"/>
        <family val="2"/>
        <charset val="238"/>
      </rPr>
      <t>POMOĆI</t>
    </r>
  </si>
  <si>
    <t>Tek.pomoći iz drž.pror.temeljem prijenosa EU sred.</t>
  </si>
  <si>
    <t>Tekuće donacije od ostalih subjekata izvan općeg pror.</t>
  </si>
  <si>
    <t>Stambeni objekti za zaposlene</t>
  </si>
  <si>
    <t>S V E U K U P N O   P R I H O D I</t>
  </si>
  <si>
    <t>RASHODI:</t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</si>
  <si>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</si>
  <si>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</si>
  <si>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</si>
  <si>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e-tehničar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</si>
  <si>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</si>
  <si>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materijal i energiju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</si>
  <si>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</si>
  <si>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</si>
  <si>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</si>
  <si>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Ostali financijski rashodi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</si>
  <si>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</si>
  <si>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Knjige, umjetnička djela i ost.vrijed.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</si>
  <si>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DEC</t>
    </r>
  </si>
  <si>
    <t>Plaće - bruto</t>
  </si>
  <si>
    <t xml:space="preserve">Ostali rashodi za zaposlene </t>
  </si>
  <si>
    <t>Doprinosi na plaće</t>
  </si>
  <si>
    <t>Naknade troškova zaposlenima</t>
  </si>
  <si>
    <t xml:space="preserve">Rashodi za materijal i energiju </t>
  </si>
  <si>
    <t>Rashodi za usluge</t>
  </si>
  <si>
    <t>Ostali nespomenuti rashodi poslovanja</t>
  </si>
  <si>
    <t>Ostale naknade građ. I kućanstvima iz proračuna</t>
  </si>
  <si>
    <t>Knjige, umjetnička djela i ost.vrijednosti</t>
  </si>
  <si>
    <t xml:space="preserve"> </t>
  </si>
  <si>
    <r>
      <t>UKUPNO -</t>
    </r>
    <r>
      <rPr>
        <sz val="9"/>
        <color rgb="FFFF0000"/>
        <rFont val="Bahnschrift Condensed"/>
        <family val="2"/>
        <charset val="238"/>
      </rPr>
      <t>POMOĆI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</si>
  <si>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EU sredstva</t>
    </r>
  </si>
  <si>
    <r>
      <t>Plaće - bruto-</t>
    </r>
    <r>
      <rPr>
        <sz val="9"/>
        <color rgb="FFFF0000"/>
        <rFont val="Bahnschrift Condensed"/>
        <family val="2"/>
        <charset val="238"/>
      </rPr>
      <t>vlastiti</t>
    </r>
  </si>
  <si>
    <r>
      <t>Ostali rashodi za zaposlene-</t>
    </r>
    <r>
      <rPr>
        <sz val="9"/>
        <color rgb="FFFF0000"/>
        <rFont val="Bahnschrift Condensed"/>
        <family val="2"/>
        <charset val="238"/>
      </rPr>
      <t>vlastiti</t>
    </r>
  </si>
  <si>
    <r>
      <t>Doprinosi na plaće-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</si>
  <si>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</si>
  <si>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</si>
  <si>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</si>
  <si>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Tekuće donacije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</si>
  <si>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</si>
  <si>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Knjige, umjetnička djela i ost.vrijednosti - </t>
    </r>
    <r>
      <rPr>
        <sz val="9"/>
        <color rgb="FFFF0000"/>
        <rFont val="Bahnschrift Condensed"/>
        <family val="2"/>
        <charset val="238"/>
      </rPr>
      <t>vlastiti</t>
    </r>
  </si>
  <si>
    <r>
      <t>UKUPNO -</t>
    </r>
    <r>
      <rPr>
        <sz val="9"/>
        <color rgb="FFFF0000"/>
        <rFont val="Bahnschrift Condensed"/>
        <family val="2"/>
        <charset val="238"/>
      </rPr>
      <t>VLASTITI I OSTALI PRIHODI</t>
    </r>
  </si>
  <si>
    <r>
      <t>Rashodi za materijal i energiju-</t>
    </r>
    <r>
      <rPr>
        <sz val="9"/>
        <color rgb="FFFF0000"/>
        <rFont val="Bahnschrift Condensed"/>
        <family val="2"/>
        <charset val="238"/>
      </rPr>
      <t>vlastiti</t>
    </r>
  </si>
  <si>
    <r>
      <t>Ostali nespomenuti rashodi poslovanja-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</si>
  <si>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donacije</t>
    </r>
  </si>
  <si>
    <r>
      <t>Ostali nespomenuti rashodi poslovanja-</t>
    </r>
    <r>
      <rPr>
        <sz val="9"/>
        <color rgb="FFFF0000"/>
        <rFont val="Bahnschrift Condensed"/>
        <family val="2"/>
        <charset val="238"/>
      </rPr>
      <t>donacije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</si>
  <si>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donacije</t>
    </r>
  </si>
  <si>
    <r>
      <t>UKUPNO -</t>
    </r>
    <r>
      <rPr>
        <sz val="9"/>
        <color rgb="FFFF0000"/>
        <rFont val="Bahnschrift Condensed"/>
        <family val="2"/>
        <charset val="238"/>
      </rPr>
      <t>DONACIJE</t>
    </r>
  </si>
  <si>
    <r>
      <t xml:space="preserve">Knjige, umjetnička djela i ost.vrijednosti - </t>
    </r>
    <r>
      <rPr>
        <sz val="9"/>
        <color rgb="FFFF0000"/>
        <rFont val="Bahnschrift Condensed"/>
        <family val="2"/>
        <charset val="238"/>
      </rPr>
      <t>prih.od nefin.im.</t>
    </r>
  </si>
  <si>
    <r>
      <t>UKUPNO -</t>
    </r>
    <r>
      <rPr>
        <sz val="9"/>
        <color rgb="FFFF0000"/>
        <rFont val="Bahnschrift Condensed"/>
        <family val="2"/>
        <charset val="238"/>
      </rPr>
      <t>PRIHODI OD NEFINANCIJSKE IMOV.</t>
    </r>
  </si>
  <si>
    <r>
      <t>UKUPNO.-</t>
    </r>
    <r>
      <rPr>
        <sz val="9"/>
        <color rgb="FFFF0000"/>
        <rFont val="Bahnschrift Condensed"/>
        <family val="2"/>
        <charset val="238"/>
      </rPr>
      <t>EU SREDSTVA</t>
    </r>
  </si>
  <si>
    <t>S V E U K U P N O   R A S H O D I</t>
  </si>
  <si>
    <t>Prihodi iz nadležnog pror. za financ. rash. posl.</t>
  </si>
  <si>
    <t>Prihodi iz nadležnog pror. za financ. nefinan.imov.</t>
  </si>
  <si>
    <t xml:space="preserve">Naknade troškova osobama izvan rad.odnosa </t>
  </si>
  <si>
    <t xml:space="preserve">Ostali financijski rashodi </t>
  </si>
  <si>
    <t xml:space="preserve">Tekuće donacije </t>
  </si>
  <si>
    <t xml:space="preserve">Postrojenja i oprema </t>
  </si>
  <si>
    <r>
      <t>Plaće - bruto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</si>
  <si>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Ostali rashodi za zaposlene </t>
    </r>
    <r>
      <rPr>
        <sz val="9"/>
        <color rgb="FFFF0000"/>
        <rFont val="Bahnschrift Condensed"/>
        <family val="2"/>
        <charset val="238"/>
      </rPr>
      <t>- državni pror.</t>
    </r>
  </si>
  <si>
    <r>
      <t>Doprinosi na plaće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</si>
  <si>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Naknade troškova zaposlenima </t>
    </r>
    <r>
      <rPr>
        <sz val="9"/>
        <color rgb="FFFF0000"/>
        <rFont val="Bahnschrift Condensed"/>
        <family val="2"/>
        <charset val="238"/>
      </rPr>
      <t>- državni pror.</t>
    </r>
  </si>
  <si>
    <r>
      <t xml:space="preserve">Rashodi za materijal i energiju </t>
    </r>
    <r>
      <rPr>
        <sz val="9"/>
        <color rgb="FFFF0000"/>
        <rFont val="Bahnschrift Condensed"/>
        <family val="2"/>
        <charset val="238"/>
      </rPr>
      <t>- državni proračun</t>
    </r>
  </si>
  <si>
    <r>
      <t>Rashodi za usluge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</si>
  <si>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Ostali nespomenuti rashodi poslovanja </t>
    </r>
    <r>
      <rPr>
        <sz val="9"/>
        <color rgb="FFFF0000"/>
        <rFont val="Bahnschrift Condensed"/>
        <family val="2"/>
        <charset val="238"/>
      </rPr>
      <t>- državni pror.</t>
    </r>
  </si>
  <si>
    <r>
      <t xml:space="preserve">Zatezne kamate </t>
    </r>
    <r>
      <rPr>
        <sz val="9"/>
        <color rgb="FFFF0000"/>
        <rFont val="Bahnschrift Condensed"/>
        <family val="2"/>
        <charset val="238"/>
      </rPr>
      <t>- državni pror.</t>
    </r>
  </si>
  <si>
    <r>
      <t>Ostale naknade građ. I kućanstvima iz proračuna</t>
    </r>
    <r>
      <rPr>
        <sz val="9"/>
        <color rgb="FFFF0000"/>
        <rFont val="Bahnschrift Condensed"/>
        <family val="2"/>
        <charset val="238"/>
      </rPr>
      <t xml:space="preserve"> - drž.pror</t>
    </r>
  </si>
  <si>
    <r>
      <t>Postrojenja i oprema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</si>
  <si>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Knjige, umjetnička djela i ost.vrijednosti </t>
    </r>
    <r>
      <rPr>
        <sz val="9"/>
        <color rgb="FFFF0000"/>
        <rFont val="Bahnschrift Condensed"/>
        <family val="2"/>
        <charset val="238"/>
      </rPr>
      <t>- državni pror.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</si>
  <si>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e-tehničar</t>
    </r>
  </si>
  <si>
    <r>
      <t>UKUPNO -</t>
    </r>
    <r>
      <rPr>
        <sz val="9"/>
        <color rgb="FFFF0000"/>
        <rFont val="Bahnschrift Condensed"/>
        <family val="2"/>
        <charset val="238"/>
      </rPr>
      <t>EU SREDSTVA</t>
    </r>
  </si>
  <si>
    <t>11</t>
  </si>
  <si>
    <t>15</t>
  </si>
  <si>
    <t>14</t>
  </si>
  <si>
    <t>122</t>
  </si>
  <si>
    <t>411</t>
  </si>
  <si>
    <t>466</t>
  </si>
  <si>
    <t>22</t>
  </si>
  <si>
    <t>511</t>
  </si>
  <si>
    <t>611</t>
  </si>
  <si>
    <t>PP00375</t>
  </si>
  <si>
    <t>PP00378</t>
  </si>
  <si>
    <t>PP00381</t>
  </si>
  <si>
    <t>PP00376</t>
  </si>
  <si>
    <t>PP00377</t>
  </si>
  <si>
    <t>VP00317</t>
  </si>
  <si>
    <t>VP00322</t>
  </si>
  <si>
    <t>VP00320</t>
  </si>
  <si>
    <t>VP00323</t>
  </si>
  <si>
    <t>PR00741</t>
  </si>
  <si>
    <t>PR00742</t>
  </si>
  <si>
    <t>PR00743</t>
  </si>
  <si>
    <t>PR00717</t>
  </si>
  <si>
    <t>PR00718</t>
  </si>
  <si>
    <t>PR00719</t>
  </si>
  <si>
    <t>PR00720</t>
  </si>
  <si>
    <t>PR00744</t>
  </si>
  <si>
    <t>PR00721</t>
  </si>
  <si>
    <t>PR00745</t>
  </si>
  <si>
    <t>PR00746</t>
  </si>
  <si>
    <t>VP00324</t>
  </si>
  <si>
    <t>VP00331</t>
  </si>
  <si>
    <r>
      <t>UKUPNO.-</t>
    </r>
    <r>
      <rPr>
        <sz val="9"/>
        <color rgb="FFFF0000"/>
        <rFont val="Bahnschrift Condensed"/>
        <family val="2"/>
        <charset val="238"/>
      </rPr>
      <t>DONACIJE</t>
    </r>
  </si>
  <si>
    <r>
      <t>Tekuće pomoći iz drž.pror.korisnicima pror.JLPS-</t>
    </r>
    <r>
      <rPr>
        <sz val="9"/>
        <color rgb="FFFF0000"/>
        <rFont val="Bahnschrift Condensed"/>
        <family val="2"/>
        <charset val="238"/>
      </rPr>
      <t>drž.pror.</t>
    </r>
  </si>
  <si>
    <r>
      <t>Kapitalne pomoći iz drž.pror.korisnicima pror.JLPS-</t>
    </r>
    <r>
      <rPr>
        <sz val="9"/>
        <color rgb="FFFF0000"/>
        <rFont val="Bahnschrift Condensed"/>
        <family val="2"/>
        <charset val="238"/>
      </rPr>
      <t>drž.pr.</t>
    </r>
  </si>
  <si>
    <r>
      <t>Višak prihoda poslovanja-</t>
    </r>
    <r>
      <rPr>
        <sz val="9"/>
        <color rgb="FFFF0000"/>
        <rFont val="Bahnschrift Condensed"/>
        <family val="2"/>
        <charset val="238"/>
      </rPr>
      <t>drž.pror.</t>
    </r>
  </si>
  <si>
    <r>
      <t xml:space="preserve">Tek.pomoći iz drž.pror.temeljem prijenosa EU sred. - </t>
    </r>
    <r>
      <rPr>
        <sz val="9"/>
        <color rgb="FFFF0000"/>
        <rFont val="Bahnschrift Condensed"/>
        <family val="2"/>
        <charset val="238"/>
      </rPr>
      <t>EU</t>
    </r>
  </si>
  <si>
    <r>
      <t xml:space="preserve">Kamate na depozite po viđenju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</si>
  <si>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Prihodi od pruženih usluga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</si>
  <si>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Ostali prihodi - </t>
    </r>
    <r>
      <rPr>
        <sz val="9"/>
        <color rgb="FFFF0000"/>
        <rFont val="Bahnschrift Condensed"/>
        <family val="2"/>
        <charset val="238"/>
      </rPr>
      <t>vlastiti</t>
    </r>
  </si>
  <si>
    <t>VR00367</t>
  </si>
  <si>
    <t>VR00368</t>
  </si>
  <si>
    <t>VR00369</t>
  </si>
  <si>
    <t>VR00370</t>
  </si>
  <si>
    <t>VR00451</t>
  </si>
  <si>
    <t>VR00372</t>
  </si>
  <si>
    <t>VR00374</t>
  </si>
  <si>
    <t>VR00375</t>
  </si>
  <si>
    <t>VR01238</t>
  </si>
  <si>
    <t>VR00377</t>
  </si>
  <si>
    <t>VR00471</t>
  </si>
  <si>
    <t>VR00428</t>
  </si>
  <si>
    <t>VR00429</t>
  </si>
  <si>
    <t>VR00845</t>
  </si>
  <si>
    <t>VR00430</t>
  </si>
  <si>
    <t>VR00371</t>
  </si>
  <si>
    <t>VR00431</t>
  </si>
  <si>
    <t>VR00976</t>
  </si>
  <si>
    <t>VR00658</t>
  </si>
  <si>
    <t>VR00376</t>
  </si>
  <si>
    <t>VR00659</t>
  </si>
  <si>
    <t>VR01239</t>
  </si>
  <si>
    <t>VR01240</t>
  </si>
  <si>
    <t>VR01225</t>
  </si>
  <si>
    <t>VR00975</t>
  </si>
  <si>
    <t>Kapitalne  donacije od ostalih subjekata izvan općeg pror.</t>
  </si>
  <si>
    <t>Kapitalne donacije od ostalih subjekata izvan općeg pror.</t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</si>
  <si>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drž. pror.</t>
    </r>
  </si>
  <si>
    <t>VP00328</t>
  </si>
  <si>
    <t>VP00353</t>
  </si>
  <si>
    <t>VR00967</t>
  </si>
  <si>
    <t>Plan 2024.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</si>
  <si>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kult.i jav.djel.</t>
    </r>
  </si>
  <si>
    <r>
      <t>Prihodi iz nadležnog pror. za financ. nefinan.imov.-</t>
    </r>
    <r>
      <rPr>
        <sz val="9"/>
        <color rgb="FFFF0000"/>
        <rFont val="Bahnschrift Condensed"/>
        <family val="2"/>
        <charset val="238"/>
      </rPr>
      <t>osiguranje. šk.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</si>
  <si>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izvor 11</t>
    </r>
  </si>
  <si>
    <t>VP00404</t>
  </si>
  <si>
    <r>
      <t xml:space="preserve">Višak prihoda poslovanja - </t>
    </r>
    <r>
      <rPr>
        <sz val="9"/>
        <color rgb="FFFF0000"/>
        <rFont val="Bahnschrift Condensed"/>
        <family val="2"/>
        <charset val="238"/>
      </rPr>
      <t>EU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</si>
  <si>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kult.i javne djel.</t>
    </r>
  </si>
  <si>
    <t>PR01730</t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</si>
  <si>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osiguranje škola</t>
    </r>
  </si>
  <si>
    <t>PR01696</t>
  </si>
  <si>
    <r>
      <t xml:space="preserve">Ostale tekuće donacije </t>
    </r>
    <r>
      <rPr>
        <sz val="9"/>
        <color rgb="FFFF0000"/>
        <rFont val="Bahnschrift Condensed"/>
        <family val="2"/>
        <charset val="238"/>
      </rPr>
      <t>- državni proračun</t>
    </r>
  </si>
  <si>
    <t>VR01411</t>
  </si>
  <si>
    <r>
      <t xml:space="preserve">Naknade troškova zaposlenima  </t>
    </r>
    <r>
      <rPr>
        <sz val="9"/>
        <color rgb="FFFF0000"/>
        <rFont val="Bahnschrift Condensed"/>
        <family val="2"/>
        <charset val="238"/>
      </rPr>
      <t>- EU sredstva</t>
    </r>
  </si>
  <si>
    <r>
      <t>Rashodi za mater. i energiju</t>
    </r>
    <r>
      <rPr>
        <sz val="9"/>
        <color rgb="FFFF0000"/>
        <rFont val="Bahnschrift Condensed"/>
        <family val="2"/>
        <charset val="238"/>
      </rPr>
      <t xml:space="preserve"> - EU sredstva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</si>
  <si>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EU sredstva</t>
    </r>
  </si>
  <si>
    <t>VR01422</t>
  </si>
  <si>
    <t>VR01422-1</t>
  </si>
  <si>
    <t>VR01422-2</t>
  </si>
  <si>
    <t>VR01446</t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</si>
  <si>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EU sredstva</t>
    </r>
  </si>
  <si>
    <t>VR01445</t>
  </si>
  <si>
    <t>REBALANS II   PLANA  PRIHODA  I  RASHODA  2024. GODINE</t>
  </si>
  <si>
    <r>
      <t xml:space="preserve">Tekuće pomoći pror.kor.iz pror. koji nije nadležan - </t>
    </r>
    <r>
      <rPr>
        <sz val="9"/>
        <color rgb="FFFF0000"/>
        <rFont val="Bahnschrift Condensed"/>
        <family val="2"/>
        <charset val="238"/>
      </rPr>
      <t>Grad</t>
    </r>
  </si>
  <si>
    <t>VP00333</t>
  </si>
  <si>
    <r>
      <t>Tekuće pomoći pror.kor.iz pror. koji nije nadležan -</t>
    </r>
    <r>
      <rPr>
        <sz val="9"/>
        <rFont val="Bahnschrift Condensed"/>
        <family val="2"/>
        <charset val="238"/>
      </rPr>
      <t xml:space="preserve"> Grad</t>
    </r>
  </si>
  <si>
    <t>Rebalans</t>
  </si>
  <si>
    <t>566</t>
  </si>
  <si>
    <t>32</t>
  </si>
  <si>
    <t>711</t>
  </si>
  <si>
    <t>KOMERCIJALNA I TRGOVAČKA ŠKOLA BJELOVAR</t>
  </si>
  <si>
    <t>OIB:  65398086491</t>
  </si>
  <si>
    <t>Oprema</t>
  </si>
  <si>
    <t>VP00330</t>
  </si>
  <si>
    <t>VP00080-1</t>
  </si>
  <si>
    <r>
      <t>Rashodi za materijal i energiju-</t>
    </r>
    <r>
      <rPr>
        <sz val="9"/>
        <color rgb="FFFF0000"/>
        <rFont val="Bahnschrift Condensed"/>
        <family val="2"/>
        <charset val="238"/>
      </rPr>
      <t>donacije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</si>
</sst>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9"/>
      <color theme="1"/>
      <name val="Bahnschrift Condensed"/>
      <family val="2"/>
      <charset val="238"/>
    </font>
    <font>
      <sz val="9"/>
      <color rgb="FFFF0000"/>
      <name val="Bahnschrift Condensed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Bahnschrift Condensed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9" fillId="0" borderId="1" xfId="0" applyFont="1" applyBorder="1"/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" xfId="0" applyFont="1" applyBorder="1"/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10" fillId="0" borderId="1" xfId="1" applyFont="1" applyBorder="1"/>
    <xf numFmtId="43" fontId="16" fillId="0" borderId="1" xfId="1" applyFont="1" applyBorder="1"/>
    <xf numFmtId="43" fontId="11" fillId="0" borderId="1" xfId="1" applyFont="1" applyBorder="1"/>
    <xf numFmtId="43" fontId="17" fillId="0" borderId="1" xfId="1" applyFont="1" applyBorder="1"/>
    <xf numFmtId="43" fontId="10" fillId="0" borderId="1" xfId="0" applyNumberFormat="1" applyFont="1" applyBorder="1"/>
    <xf numFmtId="43" fontId="15" fillId="0" borderId="1" xfId="0" applyNumberFormat="1" applyFont="1" applyBorder="1"/>
    <xf numFmtId="43" fontId="15" fillId="0" borderId="1" xfId="1" applyFont="1" applyBorder="1"/>
    <xf numFmtId="43" fontId="10" fillId="0" borderId="0" xfId="1" applyFont="1"/>
    <xf numFmtId="43" fontId="16" fillId="0" borderId="0" xfId="1" applyFont="1" applyAlignment="1">
      <alignment horizontal="left"/>
    </xf>
    <xf numFmtId="43" fontId="18" fillId="0" borderId="1" xfId="1" applyFont="1" applyBorder="1" applyAlignment="1">
      <alignment horizontal="center"/>
    </xf>
    <xf numFmtId="43" fontId="19" fillId="0" borderId="0" xfId="1" applyFont="1" applyAlignment="1">
      <alignment horizontal="left"/>
    </xf>
    <xf numFmtId="43" fontId="20" fillId="0" borderId="1" xfId="1" applyFont="1" applyBorder="1" applyAlignment="1">
      <alignment horizontal="center"/>
    </xf>
    <xf numFmtId="43" fontId="19" fillId="0" borderId="1" xfId="1" applyFont="1" applyBorder="1"/>
    <xf numFmtId="43" fontId="21" fillId="0" borderId="1" xfId="1" applyFont="1" applyBorder="1"/>
    <xf numFmtId="43" fontId="19" fillId="0" borderId="1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3" fontId="19" fillId="0" borderId="1" xfId="0" applyNumberFormat="1" applyFont="1" applyBorder="1"/>
    <xf numFmtId="43" fontId="19" fillId="0" borderId="0" xfId="1" applyFont="1"/>
    <xf numFmtId="0" fontId="0" fillId="0" borderId="0" xfId="0" applyAlignment="1">
      <alignment horizontal="center"/>
    </xf>
    <xf numFmtId="43" fontId="17" fillId="0" borderId="0" xfId="1" applyFont="1" applyBorder="1"/>
    <xf numFmtId="0" fontId="23" fillId="0" borderId="0" xfId="0" applyFont="1" applyAlignment="1">
      <alignment horizontal="left"/>
    </xf>
    <xf numFmtId="49" fontId="19" fillId="0" borderId="0" xfId="0" applyNumberFormat="1" applyFont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19" fillId="0" borderId="1" xfId="1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5" fillId="0" borderId="0" xfId="0" applyFont="1"/>
    <xf numFmtId="0" fontId="25" fillId="0" borderId="0" xfId="0" applyFont="1"/>
    <xf numFmtId="49" fontId="11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5"/>
  <sheetViews>
    <sheetView tabSelected="1" workbookViewId="0">
      <selection activeCell="G109" sqref="G109"/>
    </sheetView>
  </sheetViews>
  <sheetFormatPr defaultRowHeight="15" x14ac:dyDescent="0.25"/>
  <cols>
    <col min="1" max="1" width="10.5703125" customWidth="1"/>
    <col min="2" max="2" width="39.7109375" customWidth="1"/>
    <col min="3" max="3" width="10" customWidth="1"/>
    <col min="4" max="4" width="6.28515625" style="13" customWidth="1"/>
    <col min="5" max="5" width="6.85546875" style="45" customWidth="1"/>
    <col min="6" max="6" width="14.5703125" style="22" customWidth="1"/>
    <col min="7" max="7" width="14.140625" style="41" customWidth="1"/>
    <col min="8" max="8" width="14.140625" style="31" customWidth="1"/>
  </cols>
  <sheetData>
    <row r="1" spans="1:9" x14ac:dyDescent="0.25">
      <c r="A1" s="55" t="s">
        <v>187</v>
      </c>
      <c r="B1" s="55"/>
      <c r="C1" s="55"/>
      <c r="D1" s="15"/>
      <c r="E1" s="44"/>
      <c r="F1" s="32"/>
      <c r="G1" s="34"/>
    </row>
    <row r="2" spans="1:9" x14ac:dyDescent="0.25">
      <c r="A2" s="55" t="s">
        <v>3</v>
      </c>
      <c r="B2" s="55"/>
      <c r="C2" s="55"/>
      <c r="D2" s="15"/>
      <c r="E2" s="44"/>
      <c r="F2" s="32"/>
      <c r="G2" s="34"/>
    </row>
    <row r="3" spans="1:9" x14ac:dyDescent="0.25">
      <c r="A3" s="55" t="s">
        <v>188</v>
      </c>
      <c r="B3" s="55"/>
      <c r="C3" s="55"/>
      <c r="D3" s="15"/>
      <c r="E3" s="44"/>
      <c r="F3" s="32"/>
      <c r="G3" s="34"/>
    </row>
    <row r="4" spans="1:9" x14ac:dyDescent="0.25">
      <c r="A4" s="1"/>
      <c r="B4" s="1"/>
      <c r="C4" s="1"/>
      <c r="G4" s="34"/>
    </row>
    <row r="5" spans="1:9" ht="18.75" x14ac:dyDescent="0.3">
      <c r="A5" s="56" t="s">
        <v>179</v>
      </c>
      <c r="B5" s="56"/>
      <c r="C5" s="56"/>
      <c r="D5" s="56"/>
      <c r="E5" s="56"/>
      <c r="F5" s="56"/>
      <c r="G5" s="56"/>
      <c r="H5" s="56"/>
      <c r="I5" s="56"/>
    </row>
    <row r="7" spans="1:9" x14ac:dyDescent="0.25">
      <c r="A7" s="5" t="s">
        <v>0</v>
      </c>
      <c r="B7" s="5" t="s">
        <v>1</v>
      </c>
      <c r="C7" s="5" t="s">
        <v>2</v>
      </c>
      <c r="D7" s="20" t="s">
        <v>5</v>
      </c>
      <c r="E7" s="20" t="s">
        <v>5</v>
      </c>
      <c r="F7" s="33" t="s">
        <v>158</v>
      </c>
      <c r="G7" s="35" t="s">
        <v>158</v>
      </c>
      <c r="H7" s="23" t="s">
        <v>183</v>
      </c>
    </row>
    <row r="8" spans="1:9" x14ac:dyDescent="0.25">
      <c r="A8" s="57" t="s">
        <v>4</v>
      </c>
      <c r="B8" s="58"/>
      <c r="C8" s="4"/>
      <c r="D8" s="14"/>
      <c r="E8" s="47"/>
      <c r="F8" s="21"/>
      <c r="G8" s="36"/>
      <c r="H8" s="24"/>
    </row>
    <row r="9" spans="1:9" x14ac:dyDescent="0.25">
      <c r="A9" s="4">
        <v>671110</v>
      </c>
      <c r="B9" s="6" t="s">
        <v>159</v>
      </c>
      <c r="C9" s="7" t="s">
        <v>97</v>
      </c>
      <c r="D9" s="14" t="s">
        <v>88</v>
      </c>
      <c r="E9" s="47" t="s">
        <v>88</v>
      </c>
      <c r="F9" s="21">
        <v>588</v>
      </c>
      <c r="G9" s="37">
        <v>0</v>
      </c>
      <c r="H9" s="25">
        <f>G9-F9</f>
        <v>-588</v>
      </c>
    </row>
    <row r="10" spans="1:9" x14ac:dyDescent="0.25">
      <c r="A10" s="4">
        <v>671110</v>
      </c>
      <c r="B10" s="6" t="s">
        <v>6</v>
      </c>
      <c r="C10" s="7" t="s">
        <v>98</v>
      </c>
      <c r="D10" s="14" t="s">
        <v>89</v>
      </c>
      <c r="E10" s="47" t="s">
        <v>89</v>
      </c>
      <c r="F10" s="21">
        <v>1300</v>
      </c>
      <c r="G10" s="38">
        <v>973</v>
      </c>
      <c r="H10" s="25">
        <f t="shared" ref="H10:H14" si="0">G10-F10</f>
        <v>-327</v>
      </c>
    </row>
    <row r="11" spans="1:9" x14ac:dyDescent="0.25">
      <c r="A11" s="4">
        <v>671110</v>
      </c>
      <c r="B11" s="6" t="s">
        <v>7</v>
      </c>
      <c r="C11" s="7" t="s">
        <v>99</v>
      </c>
      <c r="D11" s="14" t="s">
        <v>90</v>
      </c>
      <c r="E11" s="47" t="s">
        <v>90</v>
      </c>
      <c r="F11" s="21">
        <v>1920</v>
      </c>
      <c r="G11" s="38">
        <v>1920</v>
      </c>
      <c r="H11" s="25">
        <f t="shared" si="0"/>
        <v>0</v>
      </c>
    </row>
    <row r="12" spans="1:9" x14ac:dyDescent="0.25">
      <c r="A12" s="4">
        <v>671110</v>
      </c>
      <c r="B12" s="6" t="s">
        <v>160</v>
      </c>
      <c r="C12" s="7" t="s">
        <v>97</v>
      </c>
      <c r="D12" s="14" t="s">
        <v>88</v>
      </c>
      <c r="E12" s="47" t="s">
        <v>88</v>
      </c>
      <c r="F12" s="21">
        <v>561</v>
      </c>
      <c r="G12" s="38">
        <v>346</v>
      </c>
      <c r="H12" s="25">
        <f t="shared" si="0"/>
        <v>-215</v>
      </c>
    </row>
    <row r="13" spans="1:9" x14ac:dyDescent="0.25">
      <c r="A13" s="4">
        <v>671110</v>
      </c>
      <c r="B13" s="6" t="s">
        <v>8</v>
      </c>
      <c r="C13" s="7" t="s">
        <v>100</v>
      </c>
      <c r="D13" s="14" t="s">
        <v>91</v>
      </c>
      <c r="E13" s="47" t="s">
        <v>91</v>
      </c>
      <c r="F13" s="21">
        <v>74381</v>
      </c>
      <c r="G13" s="38">
        <v>72881</v>
      </c>
      <c r="H13" s="25">
        <f t="shared" si="0"/>
        <v>-1500</v>
      </c>
    </row>
    <row r="14" spans="1:9" x14ac:dyDescent="0.25">
      <c r="A14" s="4">
        <v>671210</v>
      </c>
      <c r="B14" s="6" t="s">
        <v>9</v>
      </c>
      <c r="C14" s="7" t="s">
        <v>101</v>
      </c>
      <c r="D14" s="14" t="s">
        <v>91</v>
      </c>
      <c r="E14" s="47" t="s">
        <v>91</v>
      </c>
      <c r="F14" s="21">
        <v>3549</v>
      </c>
      <c r="G14" s="38">
        <v>5049</v>
      </c>
      <c r="H14" s="25">
        <f t="shared" si="0"/>
        <v>1500</v>
      </c>
    </row>
    <row r="15" spans="1:9" x14ac:dyDescent="0.25">
      <c r="A15" s="4"/>
      <c r="B15" s="6" t="s">
        <v>10</v>
      </c>
      <c r="C15" s="7"/>
      <c r="D15" s="14"/>
      <c r="E15" s="47"/>
      <c r="F15" s="26">
        <f t="shared" ref="F15:H15" si="1">SUM(F13:F14)</f>
        <v>77930</v>
      </c>
      <c r="G15" s="27">
        <f t="shared" si="1"/>
        <v>77930</v>
      </c>
      <c r="H15" s="26">
        <f t="shared" si="1"/>
        <v>0</v>
      </c>
    </row>
    <row r="16" spans="1:9" x14ac:dyDescent="0.25">
      <c r="A16" s="4">
        <v>636120</v>
      </c>
      <c r="B16" s="6" t="s">
        <v>120</v>
      </c>
      <c r="C16" s="7" t="s">
        <v>102</v>
      </c>
      <c r="D16" s="14" t="s">
        <v>92</v>
      </c>
      <c r="E16" s="47" t="s">
        <v>95</v>
      </c>
      <c r="F16" s="21">
        <v>974198</v>
      </c>
      <c r="G16" s="38">
        <v>974198</v>
      </c>
      <c r="H16" s="21">
        <f>G16-F16</f>
        <v>0</v>
      </c>
    </row>
    <row r="17" spans="1:8" x14ac:dyDescent="0.25">
      <c r="A17" s="4">
        <v>636130</v>
      </c>
      <c r="B17" s="6" t="s">
        <v>180</v>
      </c>
      <c r="C17" s="7" t="s">
        <v>181</v>
      </c>
      <c r="D17" s="14" t="s">
        <v>92</v>
      </c>
      <c r="E17" s="47" t="s">
        <v>95</v>
      </c>
      <c r="F17" s="21"/>
      <c r="G17" s="38">
        <v>0</v>
      </c>
      <c r="H17" s="21">
        <f>G17-F17</f>
        <v>0</v>
      </c>
    </row>
    <row r="18" spans="1:8" x14ac:dyDescent="0.25">
      <c r="A18" s="4">
        <v>636220</v>
      </c>
      <c r="B18" s="6" t="s">
        <v>121</v>
      </c>
      <c r="C18" s="7" t="s">
        <v>117</v>
      </c>
      <c r="D18" s="14" t="s">
        <v>92</v>
      </c>
      <c r="E18" s="47" t="s">
        <v>95</v>
      </c>
      <c r="F18" s="21">
        <v>3318</v>
      </c>
      <c r="G18" s="38">
        <v>3318</v>
      </c>
      <c r="H18" s="21">
        <f>G18-F18</f>
        <v>0</v>
      </c>
    </row>
    <row r="19" spans="1:8" x14ac:dyDescent="0.25">
      <c r="A19" s="4">
        <v>922110</v>
      </c>
      <c r="B19" s="6" t="s">
        <v>122</v>
      </c>
      <c r="C19" s="7" t="s">
        <v>118</v>
      </c>
      <c r="D19" s="14" t="s">
        <v>92</v>
      </c>
      <c r="E19" s="47" t="s">
        <v>95</v>
      </c>
      <c r="F19" s="21">
        <v>6780</v>
      </c>
      <c r="G19" s="38">
        <v>6780</v>
      </c>
      <c r="H19" s="21">
        <f>G19-F19</f>
        <v>0</v>
      </c>
    </row>
    <row r="20" spans="1:8" x14ac:dyDescent="0.25">
      <c r="A20" s="4"/>
      <c r="B20" s="6" t="s">
        <v>18</v>
      </c>
      <c r="C20" s="7"/>
      <c r="D20" s="14"/>
      <c r="E20" s="47"/>
      <c r="F20" s="26">
        <f t="shared" ref="F20:H20" si="2">SUM(F16:F19)</f>
        <v>984296</v>
      </c>
      <c r="G20" s="27">
        <f t="shared" si="2"/>
        <v>984296</v>
      </c>
      <c r="H20" s="26">
        <f t="shared" si="2"/>
        <v>0</v>
      </c>
    </row>
    <row r="21" spans="1:8" x14ac:dyDescent="0.25">
      <c r="A21" s="4">
        <v>638111</v>
      </c>
      <c r="B21" s="6" t="s">
        <v>123</v>
      </c>
      <c r="C21" s="7" t="s">
        <v>162</v>
      </c>
      <c r="D21" s="14" t="s">
        <v>93</v>
      </c>
      <c r="E21" s="47" t="s">
        <v>184</v>
      </c>
      <c r="F21" s="21">
        <v>83150</v>
      </c>
      <c r="G21" s="38">
        <v>83150</v>
      </c>
      <c r="H21" s="21">
        <f>G21-F21</f>
        <v>0</v>
      </c>
    </row>
    <row r="22" spans="1:8" x14ac:dyDescent="0.25">
      <c r="A22" s="4">
        <v>922110</v>
      </c>
      <c r="B22" s="6" t="s">
        <v>163</v>
      </c>
      <c r="C22" s="7" t="s">
        <v>190</v>
      </c>
      <c r="D22" s="14" t="s">
        <v>93</v>
      </c>
      <c r="E22" s="47" t="s">
        <v>184</v>
      </c>
      <c r="F22" s="21">
        <v>53071</v>
      </c>
      <c r="G22" s="38">
        <v>53071</v>
      </c>
      <c r="H22" s="21">
        <f>G22-F22</f>
        <v>0</v>
      </c>
    </row>
    <row r="23" spans="1:8" x14ac:dyDescent="0.25">
      <c r="A23" s="4"/>
      <c r="B23" s="6" t="s">
        <v>67</v>
      </c>
      <c r="C23" s="7"/>
      <c r="D23" s="14"/>
      <c r="E23" s="47"/>
      <c r="F23" s="26">
        <f>SUM(F21:F22)</f>
        <v>136221</v>
      </c>
      <c r="G23" s="27">
        <f t="shared" ref="G23:H23" si="3">SUM(G21:G22)</f>
        <v>136221</v>
      </c>
      <c r="H23" s="26">
        <f t="shared" si="3"/>
        <v>0</v>
      </c>
    </row>
    <row r="24" spans="1:8" x14ac:dyDescent="0.25">
      <c r="A24" s="4">
        <v>641320</v>
      </c>
      <c r="B24" s="6" t="s">
        <v>124</v>
      </c>
      <c r="C24" s="7" t="s">
        <v>103</v>
      </c>
      <c r="D24" s="14" t="s">
        <v>94</v>
      </c>
      <c r="E24" s="47" t="s">
        <v>185</v>
      </c>
      <c r="F24" s="21">
        <v>130</v>
      </c>
      <c r="G24" s="38">
        <v>130</v>
      </c>
      <c r="H24" s="21">
        <f>G24-F24</f>
        <v>0</v>
      </c>
    </row>
    <row r="25" spans="1:8" x14ac:dyDescent="0.25">
      <c r="A25" s="4">
        <v>661510</v>
      </c>
      <c r="B25" s="6" t="s">
        <v>125</v>
      </c>
      <c r="C25" s="7" t="s">
        <v>104</v>
      </c>
      <c r="D25" s="14" t="s">
        <v>94</v>
      </c>
      <c r="E25" s="47" t="s">
        <v>185</v>
      </c>
      <c r="F25" s="21">
        <v>11000</v>
      </c>
      <c r="G25" s="38">
        <v>11000</v>
      </c>
      <c r="H25" s="21">
        <f t="shared" ref="H25:H26" si="4">G25-F25</f>
        <v>0</v>
      </c>
    </row>
    <row r="26" spans="1:8" x14ac:dyDescent="0.25">
      <c r="A26" s="4">
        <v>683110</v>
      </c>
      <c r="B26" s="6" t="s">
        <v>126</v>
      </c>
      <c r="C26" s="7" t="s">
        <v>105</v>
      </c>
      <c r="D26" s="14" t="s">
        <v>94</v>
      </c>
      <c r="E26" s="47" t="s">
        <v>185</v>
      </c>
      <c r="F26" s="21">
        <v>5900</v>
      </c>
      <c r="G26" s="38">
        <v>9500</v>
      </c>
      <c r="H26" s="21">
        <f t="shared" si="4"/>
        <v>3600</v>
      </c>
    </row>
    <row r="27" spans="1:8" x14ac:dyDescent="0.25">
      <c r="A27" s="4"/>
      <c r="B27" s="6" t="s">
        <v>15</v>
      </c>
      <c r="C27" s="7"/>
      <c r="D27" s="14"/>
      <c r="E27" s="47"/>
      <c r="F27" s="26">
        <f t="shared" ref="F27:H27" si="5">SUM(F24:F26)</f>
        <v>17030</v>
      </c>
      <c r="G27" s="27">
        <f t="shared" si="5"/>
        <v>20630</v>
      </c>
      <c r="H27" s="26">
        <f t="shared" si="5"/>
        <v>3600</v>
      </c>
    </row>
    <row r="28" spans="1:8" x14ac:dyDescent="0.25">
      <c r="A28" s="4">
        <v>663140</v>
      </c>
      <c r="B28" s="6" t="s">
        <v>20</v>
      </c>
      <c r="C28" s="7" t="s">
        <v>155</v>
      </c>
      <c r="D28" s="14" t="s">
        <v>95</v>
      </c>
      <c r="E28" s="47" t="s">
        <v>96</v>
      </c>
      <c r="F28" s="21">
        <v>700</v>
      </c>
      <c r="G28" s="36">
        <v>1000</v>
      </c>
      <c r="H28" s="24">
        <f>G28-F28</f>
        <v>300</v>
      </c>
    </row>
    <row r="29" spans="1:8" x14ac:dyDescent="0.25">
      <c r="A29" s="4">
        <v>663240</v>
      </c>
      <c r="B29" s="6" t="s">
        <v>152</v>
      </c>
      <c r="C29" s="7" t="s">
        <v>156</v>
      </c>
      <c r="D29" s="14" t="s">
        <v>95</v>
      </c>
      <c r="E29" s="47" t="s">
        <v>96</v>
      </c>
      <c r="F29" s="21">
        <v>0</v>
      </c>
      <c r="G29" s="36">
        <v>700</v>
      </c>
      <c r="H29" s="24">
        <f>G29-F29</f>
        <v>700</v>
      </c>
    </row>
    <row r="30" spans="1:8" x14ac:dyDescent="0.25">
      <c r="A30" s="4"/>
      <c r="B30" s="6" t="s">
        <v>119</v>
      </c>
      <c r="C30" s="7"/>
      <c r="D30" s="14"/>
      <c r="E30" s="47"/>
      <c r="F30" s="26">
        <f>SUM(F28:F29)</f>
        <v>700</v>
      </c>
      <c r="G30" s="27">
        <f t="shared" ref="G30:H30" si="6">SUM(G28:G29)</f>
        <v>1700</v>
      </c>
      <c r="H30" s="26">
        <f t="shared" si="6"/>
        <v>1000</v>
      </c>
    </row>
    <row r="31" spans="1:8" x14ac:dyDescent="0.25">
      <c r="A31" s="4">
        <v>722730</v>
      </c>
      <c r="B31" s="6" t="s">
        <v>189</v>
      </c>
      <c r="C31" s="7" t="s">
        <v>191</v>
      </c>
      <c r="D31" s="14" t="s">
        <v>94</v>
      </c>
      <c r="E31" s="47" t="s">
        <v>185</v>
      </c>
      <c r="F31" s="21">
        <v>713</v>
      </c>
      <c r="G31" s="36">
        <v>713</v>
      </c>
      <c r="H31" s="24">
        <f>G31-F31</f>
        <v>0</v>
      </c>
    </row>
    <row r="32" spans="1:8" x14ac:dyDescent="0.25">
      <c r="A32" s="3"/>
      <c r="B32" s="50" t="s">
        <v>22</v>
      </c>
      <c r="C32" s="9"/>
      <c r="D32" s="12"/>
      <c r="E32" s="48"/>
      <c r="F32" s="27">
        <f>F9+F10+F11+F12+F15+F20+F23+F27+F30+F31</f>
        <v>1221259</v>
      </c>
      <c r="G32" s="27">
        <f>G9+G10+G11+G12+G15+G20+G23+G27+G30+G31</f>
        <v>1224729</v>
      </c>
      <c r="H32" s="27">
        <f>H9+H10+H11+H12+H15+H20+H23+H27+H30+H31</f>
        <v>3470</v>
      </c>
    </row>
    <row r="33" spans="1:9" x14ac:dyDescent="0.25">
      <c r="B33" s="52"/>
      <c r="C33" s="51"/>
      <c r="D33" s="53"/>
      <c r="E33" s="54"/>
      <c r="F33" s="43"/>
      <c r="G33" s="43"/>
      <c r="H33" s="43"/>
    </row>
    <row r="34" spans="1:9" x14ac:dyDescent="0.25">
      <c r="A34" s="55" t="str">
        <f>A1</f>
        <v>KOMERCIJALNA I TRGOVAČKA ŠKOLA BJELOVAR</v>
      </c>
      <c r="B34" s="55"/>
      <c r="C34" s="55"/>
      <c r="D34" s="15"/>
      <c r="E34" s="44"/>
      <c r="F34" s="32"/>
      <c r="G34" s="34"/>
    </row>
    <row r="35" spans="1:9" x14ac:dyDescent="0.25">
      <c r="A35" s="55" t="str">
        <f>A2</f>
        <v>BJELOVAR, dr. FRANJE TUĐMANA 9</v>
      </c>
      <c r="B35" s="55"/>
      <c r="C35" s="55"/>
      <c r="D35" s="15"/>
      <c r="E35" s="44"/>
      <c r="F35" s="32"/>
      <c r="G35" s="34"/>
    </row>
    <row r="36" spans="1:9" x14ac:dyDescent="0.25">
      <c r="A36" s="55" t="str">
        <f>A3</f>
        <v>OIB:  65398086491</v>
      </c>
      <c r="B36" s="55"/>
      <c r="C36" s="55"/>
      <c r="D36" s="15"/>
      <c r="E36" s="44"/>
      <c r="F36" s="32"/>
      <c r="G36" s="34"/>
    </row>
    <row r="37" spans="1:9" x14ac:dyDescent="0.25">
      <c r="A37" s="1"/>
      <c r="B37" s="1"/>
      <c r="C37" s="1"/>
      <c r="G37" s="34"/>
    </row>
    <row r="38" spans="1:9" ht="18.75" x14ac:dyDescent="0.3">
      <c r="A38" s="56" t="s">
        <v>179</v>
      </c>
      <c r="B38" s="56"/>
      <c r="C38" s="56"/>
      <c r="D38" s="56"/>
      <c r="E38" s="56"/>
      <c r="F38" s="56"/>
      <c r="G38" s="56"/>
      <c r="H38" s="56"/>
      <c r="I38" s="56"/>
    </row>
    <row r="40" spans="1:9" x14ac:dyDescent="0.25">
      <c r="A40" s="5" t="s">
        <v>0</v>
      </c>
      <c r="B40" s="5" t="s">
        <v>1</v>
      </c>
      <c r="C40" s="5" t="s">
        <v>2</v>
      </c>
      <c r="D40" s="20" t="s">
        <v>5</v>
      </c>
      <c r="E40" s="20" t="s">
        <v>5</v>
      </c>
      <c r="F40" s="33" t="s">
        <v>158</v>
      </c>
      <c r="G40" s="35" t="s">
        <v>158</v>
      </c>
      <c r="H40" s="23" t="s">
        <v>183</v>
      </c>
    </row>
    <row r="41" spans="1:9" x14ac:dyDescent="0.25">
      <c r="A41" s="57" t="s">
        <v>23</v>
      </c>
      <c r="B41" s="58"/>
      <c r="C41" s="3"/>
      <c r="D41" s="11"/>
      <c r="E41" s="49"/>
      <c r="F41" s="21"/>
      <c r="G41" s="36"/>
      <c r="H41" s="24"/>
    </row>
    <row r="42" spans="1:9" x14ac:dyDescent="0.25">
      <c r="A42" s="4">
        <v>323</v>
      </c>
      <c r="B42" s="6" t="s">
        <v>164</v>
      </c>
      <c r="C42" s="7" t="s">
        <v>165</v>
      </c>
      <c r="D42" s="11" t="s">
        <v>88</v>
      </c>
      <c r="E42" s="49" t="s">
        <v>88</v>
      </c>
      <c r="F42" s="21">
        <v>588</v>
      </c>
      <c r="G42" s="36">
        <v>0</v>
      </c>
      <c r="H42" s="24">
        <f>G42-F42</f>
        <v>-588</v>
      </c>
    </row>
    <row r="43" spans="1:9" x14ac:dyDescent="0.25">
      <c r="A43" s="4">
        <v>329</v>
      </c>
      <c r="B43" s="6" t="s">
        <v>166</v>
      </c>
      <c r="C43" s="7" t="s">
        <v>167</v>
      </c>
      <c r="D43" s="11" t="s">
        <v>88</v>
      </c>
      <c r="E43" s="49" t="s">
        <v>88</v>
      </c>
      <c r="F43" s="21">
        <v>561</v>
      </c>
      <c r="G43" s="36">
        <v>346</v>
      </c>
      <c r="H43" s="24">
        <f>G43-F43</f>
        <v>-215</v>
      </c>
    </row>
    <row r="44" spans="1:9" x14ac:dyDescent="0.25">
      <c r="A44" s="4"/>
      <c r="B44" s="6" t="s">
        <v>161</v>
      </c>
      <c r="C44" s="7"/>
      <c r="D44" s="11"/>
      <c r="E44" s="49"/>
      <c r="F44" s="26">
        <f t="shared" ref="F44:H44" si="7">SUM(F42:F43)</f>
        <v>1149</v>
      </c>
      <c r="G44" s="27">
        <f t="shared" si="7"/>
        <v>346</v>
      </c>
      <c r="H44" s="26">
        <f t="shared" si="7"/>
        <v>-803</v>
      </c>
    </row>
    <row r="45" spans="1:9" x14ac:dyDescent="0.25">
      <c r="A45" s="4">
        <v>323</v>
      </c>
      <c r="B45" s="6" t="s">
        <v>24</v>
      </c>
      <c r="C45" s="7" t="s">
        <v>106</v>
      </c>
      <c r="D45" s="11" t="s">
        <v>89</v>
      </c>
      <c r="E45" s="49" t="s">
        <v>89</v>
      </c>
      <c r="F45" s="21">
        <v>650</v>
      </c>
      <c r="G45" s="36">
        <v>480</v>
      </c>
      <c r="H45" s="24">
        <f>G45-F45</f>
        <v>-170</v>
      </c>
    </row>
    <row r="46" spans="1:9" x14ac:dyDescent="0.25">
      <c r="A46" s="4">
        <v>329</v>
      </c>
      <c r="B46" s="6" t="s">
        <v>25</v>
      </c>
      <c r="C46" s="7" t="s">
        <v>107</v>
      </c>
      <c r="D46" s="11" t="s">
        <v>89</v>
      </c>
      <c r="E46" s="49" t="s">
        <v>89</v>
      </c>
      <c r="F46" s="21">
        <v>650</v>
      </c>
      <c r="G46" s="36">
        <v>493</v>
      </c>
      <c r="H46" s="24">
        <f>G46-F46</f>
        <v>-157</v>
      </c>
    </row>
    <row r="47" spans="1:9" x14ac:dyDescent="0.25">
      <c r="A47" s="4"/>
      <c r="B47" s="6" t="s">
        <v>26</v>
      </c>
      <c r="C47" s="7"/>
      <c r="D47" s="11"/>
      <c r="E47" s="49"/>
      <c r="F47" s="26">
        <f t="shared" ref="F47:H47" si="8">SUM(F45:F46)</f>
        <v>1300</v>
      </c>
      <c r="G47" s="27">
        <f t="shared" si="8"/>
        <v>973</v>
      </c>
      <c r="H47" s="26">
        <f t="shared" si="8"/>
        <v>-327</v>
      </c>
    </row>
    <row r="48" spans="1:9" x14ac:dyDescent="0.25">
      <c r="A48" s="4">
        <v>323</v>
      </c>
      <c r="B48" s="6" t="s">
        <v>27</v>
      </c>
      <c r="C48" s="7" t="s">
        <v>108</v>
      </c>
      <c r="D48" s="11" t="s">
        <v>90</v>
      </c>
      <c r="E48" s="49" t="s">
        <v>90</v>
      </c>
      <c r="F48" s="21">
        <v>1920</v>
      </c>
      <c r="G48" s="36">
        <v>1920</v>
      </c>
      <c r="H48" s="24">
        <f>G48-F48</f>
        <v>0</v>
      </c>
    </row>
    <row r="49" spans="1:8" x14ac:dyDescent="0.25">
      <c r="A49" s="4"/>
      <c r="B49" s="6" t="s">
        <v>86</v>
      </c>
      <c r="C49" s="8"/>
      <c r="D49" s="12"/>
      <c r="E49" s="48"/>
      <c r="F49" s="26">
        <f t="shared" ref="F49:H49" si="9">SUM(F48:F48)</f>
        <v>1920</v>
      </c>
      <c r="G49" s="27">
        <f t="shared" si="9"/>
        <v>1920</v>
      </c>
      <c r="H49" s="26">
        <f t="shared" si="9"/>
        <v>0</v>
      </c>
    </row>
    <row r="50" spans="1:8" x14ac:dyDescent="0.25">
      <c r="A50" s="4">
        <v>321</v>
      </c>
      <c r="B50" s="6" t="s">
        <v>28</v>
      </c>
      <c r="C50" s="7" t="s">
        <v>109</v>
      </c>
      <c r="D50" s="11" t="s">
        <v>91</v>
      </c>
      <c r="E50" s="49" t="s">
        <v>91</v>
      </c>
      <c r="F50" s="21">
        <v>21340</v>
      </c>
      <c r="G50" s="36">
        <v>18340</v>
      </c>
      <c r="H50" s="24">
        <f>G50-F50</f>
        <v>-3000</v>
      </c>
    </row>
    <row r="51" spans="1:8" x14ac:dyDescent="0.25">
      <c r="A51" s="4">
        <v>322</v>
      </c>
      <c r="B51" s="6" t="s">
        <v>29</v>
      </c>
      <c r="C51" s="7" t="s">
        <v>110</v>
      </c>
      <c r="D51" s="11" t="s">
        <v>91</v>
      </c>
      <c r="E51" s="49" t="s">
        <v>91</v>
      </c>
      <c r="F51" s="21">
        <v>26470</v>
      </c>
      <c r="G51" s="36">
        <v>26470</v>
      </c>
      <c r="H51" s="24">
        <f t="shared" ref="H51:H57" si="10">G51-F51</f>
        <v>0</v>
      </c>
    </row>
    <row r="52" spans="1:8" x14ac:dyDescent="0.25">
      <c r="A52" s="4">
        <v>323</v>
      </c>
      <c r="B52" s="6" t="s">
        <v>30</v>
      </c>
      <c r="C52" s="7" t="s">
        <v>111</v>
      </c>
      <c r="D52" s="11" t="s">
        <v>91</v>
      </c>
      <c r="E52" s="49" t="s">
        <v>91</v>
      </c>
      <c r="F52" s="21">
        <v>22858</v>
      </c>
      <c r="G52" s="36">
        <v>23991</v>
      </c>
      <c r="H52" s="24">
        <f t="shared" si="10"/>
        <v>1133</v>
      </c>
    </row>
    <row r="53" spans="1:8" x14ac:dyDescent="0.25">
      <c r="A53" s="4">
        <v>324</v>
      </c>
      <c r="B53" s="6" t="s">
        <v>31</v>
      </c>
      <c r="C53" s="7" t="s">
        <v>112</v>
      </c>
      <c r="D53" s="11" t="s">
        <v>91</v>
      </c>
      <c r="E53" s="49" t="s">
        <v>91</v>
      </c>
      <c r="F53" s="21">
        <v>133</v>
      </c>
      <c r="G53" s="36">
        <v>0</v>
      </c>
      <c r="H53" s="24">
        <f t="shared" si="10"/>
        <v>-133</v>
      </c>
    </row>
    <row r="54" spans="1:8" x14ac:dyDescent="0.25">
      <c r="A54" s="4">
        <v>329</v>
      </c>
      <c r="B54" s="6" t="s">
        <v>32</v>
      </c>
      <c r="C54" s="7" t="s">
        <v>113</v>
      </c>
      <c r="D54" s="11" t="s">
        <v>91</v>
      </c>
      <c r="E54" s="49" t="s">
        <v>91</v>
      </c>
      <c r="F54" s="21">
        <v>2580</v>
      </c>
      <c r="G54" s="36">
        <v>3080</v>
      </c>
      <c r="H54" s="24">
        <f t="shared" si="10"/>
        <v>500</v>
      </c>
    </row>
    <row r="55" spans="1:8" x14ac:dyDescent="0.25">
      <c r="A55" s="4">
        <v>343</v>
      </c>
      <c r="B55" s="6" t="s">
        <v>33</v>
      </c>
      <c r="C55" s="7" t="s">
        <v>114</v>
      </c>
      <c r="D55" s="11" t="s">
        <v>91</v>
      </c>
      <c r="E55" s="49" t="s">
        <v>91</v>
      </c>
      <c r="F55" s="21">
        <v>1000</v>
      </c>
      <c r="G55" s="36">
        <v>1000</v>
      </c>
      <c r="H55" s="24">
        <f t="shared" si="10"/>
        <v>0</v>
      </c>
    </row>
    <row r="56" spans="1:8" x14ac:dyDescent="0.25">
      <c r="A56" s="4">
        <v>422</v>
      </c>
      <c r="B56" s="6" t="s">
        <v>34</v>
      </c>
      <c r="C56" s="7" t="s">
        <v>115</v>
      </c>
      <c r="D56" s="11" t="s">
        <v>91</v>
      </c>
      <c r="E56" s="49" t="s">
        <v>91</v>
      </c>
      <c r="F56" s="21">
        <v>2909</v>
      </c>
      <c r="G56" s="36">
        <v>4409</v>
      </c>
      <c r="H56" s="24">
        <f t="shared" si="10"/>
        <v>1500</v>
      </c>
    </row>
    <row r="57" spans="1:8" x14ac:dyDescent="0.25">
      <c r="A57" s="4">
        <v>424</v>
      </c>
      <c r="B57" s="6" t="s">
        <v>35</v>
      </c>
      <c r="C57" s="7" t="s">
        <v>116</v>
      </c>
      <c r="D57" s="11" t="s">
        <v>91</v>
      </c>
      <c r="E57" s="49" t="s">
        <v>91</v>
      </c>
      <c r="F57" s="21">
        <v>640</v>
      </c>
      <c r="G57" s="36">
        <v>640</v>
      </c>
      <c r="H57" s="24">
        <f t="shared" si="10"/>
        <v>0</v>
      </c>
    </row>
    <row r="58" spans="1:8" x14ac:dyDescent="0.25">
      <c r="A58" s="4"/>
      <c r="B58" s="6" t="s">
        <v>36</v>
      </c>
      <c r="C58" s="7"/>
      <c r="D58" s="11"/>
      <c r="E58" s="49"/>
      <c r="F58" s="26">
        <f>SUM(F50:F57)</f>
        <v>77930</v>
      </c>
      <c r="G58" s="27">
        <f>SUM(G50:G57)</f>
        <v>77930</v>
      </c>
      <c r="H58" s="26">
        <f>SUM(H50:H57)</f>
        <v>0</v>
      </c>
    </row>
    <row r="59" spans="1:8" x14ac:dyDescent="0.25">
      <c r="A59" s="4">
        <v>311</v>
      </c>
      <c r="B59" s="6" t="s">
        <v>75</v>
      </c>
      <c r="C59" s="7" t="s">
        <v>127</v>
      </c>
      <c r="D59" s="11" t="s">
        <v>92</v>
      </c>
      <c r="E59" s="49" t="s">
        <v>95</v>
      </c>
      <c r="F59" s="21">
        <v>797480</v>
      </c>
      <c r="G59" s="36">
        <v>802580</v>
      </c>
      <c r="H59" s="24">
        <f>G59-F59</f>
        <v>5100</v>
      </c>
    </row>
    <row r="60" spans="1:8" x14ac:dyDescent="0.25">
      <c r="A60" s="4">
        <v>312</v>
      </c>
      <c r="B60" s="6" t="s">
        <v>76</v>
      </c>
      <c r="C60" s="7" t="s">
        <v>128</v>
      </c>
      <c r="D60" s="11" t="s">
        <v>92</v>
      </c>
      <c r="E60" s="49" t="s">
        <v>95</v>
      </c>
      <c r="F60" s="21">
        <v>31300</v>
      </c>
      <c r="G60" s="36">
        <v>31300</v>
      </c>
      <c r="H60" s="24">
        <f t="shared" ref="H60:H78" si="11">G60-F60</f>
        <v>0</v>
      </c>
    </row>
    <row r="61" spans="1:8" x14ac:dyDescent="0.25">
      <c r="A61" s="4">
        <v>313</v>
      </c>
      <c r="B61" s="6" t="s">
        <v>77</v>
      </c>
      <c r="C61" s="7" t="s">
        <v>129</v>
      </c>
      <c r="D61" s="11" t="s">
        <v>92</v>
      </c>
      <c r="E61" s="49" t="s">
        <v>95</v>
      </c>
      <c r="F61" s="21">
        <v>131590</v>
      </c>
      <c r="G61" s="36">
        <v>132490</v>
      </c>
      <c r="H61" s="24">
        <f t="shared" si="11"/>
        <v>900</v>
      </c>
    </row>
    <row r="62" spans="1:8" x14ac:dyDescent="0.25">
      <c r="A62" s="4">
        <v>321</v>
      </c>
      <c r="B62" s="6" t="s">
        <v>78</v>
      </c>
      <c r="C62" s="7" t="s">
        <v>130</v>
      </c>
      <c r="D62" s="11" t="s">
        <v>92</v>
      </c>
      <c r="E62" s="49" t="s">
        <v>95</v>
      </c>
      <c r="F62" s="21">
        <v>1150</v>
      </c>
      <c r="G62" s="36">
        <v>1150</v>
      </c>
      <c r="H62" s="24">
        <f t="shared" si="11"/>
        <v>0</v>
      </c>
    </row>
    <row r="63" spans="1:8" x14ac:dyDescent="0.25">
      <c r="A63" s="4">
        <v>322</v>
      </c>
      <c r="B63" s="6" t="s">
        <v>79</v>
      </c>
      <c r="C63" s="7" t="s">
        <v>131</v>
      </c>
      <c r="D63" s="11" t="s">
        <v>92</v>
      </c>
      <c r="E63" s="49" t="s">
        <v>95</v>
      </c>
      <c r="F63" s="21">
        <v>4590</v>
      </c>
      <c r="G63" s="36">
        <v>2590</v>
      </c>
      <c r="H63" s="24">
        <f t="shared" si="11"/>
        <v>-2000</v>
      </c>
    </row>
    <row r="64" spans="1:8" x14ac:dyDescent="0.25">
      <c r="A64" s="4">
        <v>323</v>
      </c>
      <c r="B64" s="6" t="s">
        <v>80</v>
      </c>
      <c r="C64" s="7" t="s">
        <v>132</v>
      </c>
      <c r="D64" s="11" t="s">
        <v>92</v>
      </c>
      <c r="E64" s="49" t="s">
        <v>95</v>
      </c>
      <c r="F64" s="21">
        <v>5040</v>
      </c>
      <c r="G64" s="36">
        <v>4040</v>
      </c>
      <c r="H64" s="24">
        <f t="shared" si="11"/>
        <v>-1000</v>
      </c>
    </row>
    <row r="65" spans="1:9" x14ac:dyDescent="0.25">
      <c r="A65" s="4">
        <v>324</v>
      </c>
      <c r="B65" s="6" t="s">
        <v>154</v>
      </c>
      <c r="C65" s="7" t="s">
        <v>157</v>
      </c>
      <c r="D65" s="11" t="s">
        <v>92</v>
      </c>
      <c r="E65" s="49" t="s">
        <v>95</v>
      </c>
      <c r="F65" s="21">
        <v>133</v>
      </c>
      <c r="G65" s="36">
        <v>133</v>
      </c>
      <c r="H65" s="24">
        <f t="shared" si="11"/>
        <v>0</v>
      </c>
    </row>
    <row r="66" spans="1:9" x14ac:dyDescent="0.25">
      <c r="A66" s="4">
        <v>329</v>
      </c>
      <c r="B66" s="6" t="s">
        <v>81</v>
      </c>
      <c r="C66" s="7" t="s">
        <v>133</v>
      </c>
      <c r="D66" s="11" t="s">
        <v>92</v>
      </c>
      <c r="E66" s="49" t="s">
        <v>95</v>
      </c>
      <c r="F66" s="21">
        <v>2830</v>
      </c>
      <c r="G66" s="36">
        <v>1830</v>
      </c>
      <c r="H66" s="24">
        <f t="shared" si="11"/>
        <v>-1000</v>
      </c>
    </row>
    <row r="67" spans="1:9" x14ac:dyDescent="0.25">
      <c r="A67" s="55" t="str">
        <f>A1</f>
        <v>KOMERCIJALNA I TRGOVAČKA ŠKOLA BJELOVAR</v>
      </c>
      <c r="B67" s="55"/>
      <c r="C67" s="55"/>
      <c r="D67" s="15"/>
      <c r="E67" s="44"/>
      <c r="F67" s="32"/>
      <c r="G67" s="34"/>
    </row>
    <row r="68" spans="1:9" x14ac:dyDescent="0.25">
      <c r="A68" s="55" t="str">
        <f>A2</f>
        <v>BJELOVAR, dr. FRANJE TUĐMANA 9</v>
      </c>
      <c r="B68" s="55"/>
      <c r="C68" s="55"/>
      <c r="D68" s="15"/>
      <c r="E68" s="44"/>
      <c r="F68" s="32"/>
      <c r="G68" s="34"/>
    </row>
    <row r="69" spans="1:9" x14ac:dyDescent="0.25">
      <c r="A69" s="55" t="str">
        <f>A3</f>
        <v>OIB:  65398086491</v>
      </c>
      <c r="B69" s="55"/>
      <c r="C69" s="55"/>
      <c r="D69" s="15"/>
      <c r="E69" s="44"/>
      <c r="F69" s="32"/>
      <c r="G69" s="34"/>
    </row>
    <row r="70" spans="1:9" x14ac:dyDescent="0.25">
      <c r="A70" s="1"/>
      <c r="B70" s="1"/>
      <c r="C70" s="1"/>
      <c r="G70" s="34"/>
    </row>
    <row r="71" spans="1:9" ht="18.75" x14ac:dyDescent="0.3">
      <c r="A71" s="56" t="s">
        <v>179</v>
      </c>
      <c r="B71" s="56"/>
      <c r="C71" s="56"/>
      <c r="D71" s="56"/>
      <c r="E71" s="56"/>
      <c r="F71" s="56"/>
      <c r="G71" s="56"/>
      <c r="H71" s="56"/>
      <c r="I71" s="56"/>
    </row>
    <row r="73" spans="1:9" x14ac:dyDescent="0.25">
      <c r="A73" s="5" t="s">
        <v>0</v>
      </c>
      <c r="B73" s="5" t="s">
        <v>1</v>
      </c>
      <c r="C73" s="5" t="s">
        <v>2</v>
      </c>
      <c r="D73" s="20" t="s">
        <v>5</v>
      </c>
      <c r="E73" s="20" t="s">
        <v>5</v>
      </c>
      <c r="F73" s="33" t="s">
        <v>158</v>
      </c>
      <c r="G73" s="35" t="s">
        <v>158</v>
      </c>
      <c r="H73" s="23" t="s">
        <v>183</v>
      </c>
    </row>
    <row r="74" spans="1:9" x14ac:dyDescent="0.25">
      <c r="A74" s="4">
        <v>343</v>
      </c>
      <c r="B74" s="6" t="s">
        <v>82</v>
      </c>
      <c r="C74" s="7" t="s">
        <v>134</v>
      </c>
      <c r="D74" s="11" t="s">
        <v>92</v>
      </c>
      <c r="E74" s="49" t="s">
        <v>95</v>
      </c>
      <c r="F74" s="21">
        <v>865</v>
      </c>
      <c r="G74" s="36">
        <v>865</v>
      </c>
      <c r="H74" s="24">
        <f t="shared" si="11"/>
        <v>0</v>
      </c>
    </row>
    <row r="75" spans="1:9" x14ac:dyDescent="0.25">
      <c r="A75" s="4">
        <v>372</v>
      </c>
      <c r="B75" s="6" t="s">
        <v>83</v>
      </c>
      <c r="C75" s="7" t="s">
        <v>135</v>
      </c>
      <c r="D75" s="11" t="s">
        <v>92</v>
      </c>
      <c r="E75" s="49" t="s">
        <v>95</v>
      </c>
      <c r="F75" s="21">
        <v>0</v>
      </c>
      <c r="G75" s="36">
        <v>0</v>
      </c>
      <c r="H75" s="24">
        <f t="shared" si="11"/>
        <v>0</v>
      </c>
    </row>
    <row r="76" spans="1:9" x14ac:dyDescent="0.25">
      <c r="A76" s="4">
        <v>381</v>
      </c>
      <c r="B76" s="6" t="s">
        <v>168</v>
      </c>
      <c r="C76" s="7" t="s">
        <v>169</v>
      </c>
      <c r="D76" s="11" t="s">
        <v>92</v>
      </c>
      <c r="E76" s="49" t="s">
        <v>95</v>
      </c>
      <c r="F76" s="21">
        <v>1000</v>
      </c>
      <c r="G76" s="36">
        <v>1000</v>
      </c>
      <c r="H76" s="24">
        <f t="shared" si="11"/>
        <v>0</v>
      </c>
    </row>
    <row r="77" spans="1:9" x14ac:dyDescent="0.25">
      <c r="A77" s="4">
        <v>422</v>
      </c>
      <c r="B77" s="6" t="s">
        <v>84</v>
      </c>
      <c r="C77" s="7" t="s">
        <v>137</v>
      </c>
      <c r="D77" s="11" t="s">
        <v>92</v>
      </c>
      <c r="E77" s="49" t="s">
        <v>95</v>
      </c>
      <c r="F77" s="21">
        <v>6327</v>
      </c>
      <c r="G77" s="36">
        <v>4327</v>
      </c>
      <c r="H77" s="24">
        <f t="shared" si="11"/>
        <v>-2000</v>
      </c>
    </row>
    <row r="78" spans="1:9" x14ac:dyDescent="0.25">
      <c r="A78" s="4">
        <v>424</v>
      </c>
      <c r="B78" s="6" t="s">
        <v>85</v>
      </c>
      <c r="C78" s="7" t="s">
        <v>136</v>
      </c>
      <c r="D78" s="11" t="s">
        <v>92</v>
      </c>
      <c r="E78" s="49" t="s">
        <v>95</v>
      </c>
      <c r="F78" s="21">
        <v>1991</v>
      </c>
      <c r="G78" s="36">
        <v>1991</v>
      </c>
      <c r="H78" s="24">
        <f t="shared" si="11"/>
        <v>0</v>
      </c>
    </row>
    <row r="79" spans="1:9" x14ac:dyDescent="0.25">
      <c r="A79" s="4" t="s">
        <v>46</v>
      </c>
      <c r="B79" s="6" t="s">
        <v>47</v>
      </c>
      <c r="C79" s="7"/>
      <c r="D79" s="12"/>
      <c r="E79" s="48"/>
      <c r="F79" s="26">
        <f t="shared" ref="F79:H79" si="12">SUM(F59:F78)</f>
        <v>984296</v>
      </c>
      <c r="G79" s="27">
        <f t="shared" si="12"/>
        <v>984296</v>
      </c>
      <c r="H79" s="26">
        <f t="shared" si="12"/>
        <v>0</v>
      </c>
    </row>
    <row r="80" spans="1:9" x14ac:dyDescent="0.25">
      <c r="A80" s="4">
        <v>321</v>
      </c>
      <c r="B80" s="6" t="s">
        <v>170</v>
      </c>
      <c r="C80" s="7" t="s">
        <v>173</v>
      </c>
      <c r="D80" s="11" t="s">
        <v>93</v>
      </c>
      <c r="E80" s="49" t="s">
        <v>184</v>
      </c>
      <c r="F80" s="21">
        <v>25000</v>
      </c>
      <c r="G80" s="36">
        <v>25000</v>
      </c>
      <c r="H80" s="24">
        <f>G80-F80</f>
        <v>0</v>
      </c>
    </row>
    <row r="81" spans="1:8" x14ac:dyDescent="0.25">
      <c r="A81" s="4">
        <v>322</v>
      </c>
      <c r="B81" s="6" t="s">
        <v>171</v>
      </c>
      <c r="C81" s="7" t="s">
        <v>176</v>
      </c>
      <c r="D81" s="11" t="s">
        <v>93</v>
      </c>
      <c r="E81" s="49" t="s">
        <v>184</v>
      </c>
      <c r="F81" s="21"/>
      <c r="G81" s="36"/>
      <c r="H81" s="24">
        <f t="shared" ref="H81:H84" si="13">G81-F81</f>
        <v>0</v>
      </c>
    </row>
    <row r="82" spans="1:8" x14ac:dyDescent="0.25">
      <c r="A82" s="4">
        <v>323</v>
      </c>
      <c r="B82" s="6" t="s">
        <v>172</v>
      </c>
      <c r="C82" s="7" t="s">
        <v>174</v>
      </c>
      <c r="D82" s="11" t="s">
        <v>93</v>
      </c>
      <c r="E82" s="49" t="s">
        <v>184</v>
      </c>
      <c r="F82" s="21">
        <v>25000</v>
      </c>
      <c r="G82" s="36">
        <v>25000</v>
      </c>
      <c r="H82" s="24">
        <f t="shared" si="13"/>
        <v>0</v>
      </c>
    </row>
    <row r="83" spans="1:8" x14ac:dyDescent="0.25">
      <c r="A83" s="4">
        <v>324</v>
      </c>
      <c r="B83" s="6" t="s">
        <v>177</v>
      </c>
      <c r="C83" s="7" t="s">
        <v>178</v>
      </c>
      <c r="D83" s="11" t="s">
        <v>93</v>
      </c>
      <c r="E83" s="49" t="s">
        <v>184</v>
      </c>
      <c r="F83" s="21">
        <v>15000</v>
      </c>
      <c r="G83" s="36">
        <v>15000</v>
      </c>
      <c r="H83" s="24">
        <f t="shared" si="13"/>
        <v>0</v>
      </c>
    </row>
    <row r="84" spans="1:8" x14ac:dyDescent="0.25">
      <c r="A84" s="4">
        <v>329</v>
      </c>
      <c r="B84" s="6" t="s">
        <v>48</v>
      </c>
      <c r="C84" s="7" t="s">
        <v>175</v>
      </c>
      <c r="D84" s="11" t="s">
        <v>93</v>
      </c>
      <c r="E84" s="49" t="s">
        <v>184</v>
      </c>
      <c r="F84" s="21">
        <v>71221</v>
      </c>
      <c r="G84" s="36">
        <v>71221</v>
      </c>
      <c r="H84" s="24">
        <f t="shared" si="13"/>
        <v>0</v>
      </c>
    </row>
    <row r="85" spans="1:8" x14ac:dyDescent="0.25">
      <c r="A85" s="4"/>
      <c r="B85" s="6" t="s">
        <v>87</v>
      </c>
      <c r="C85" s="7"/>
      <c r="D85" s="11"/>
      <c r="E85" s="49"/>
      <c r="F85" s="26">
        <f>SUM(F80:F84)</f>
        <v>136221</v>
      </c>
      <c r="G85" s="27">
        <f>SUM(G80:G84)</f>
        <v>136221</v>
      </c>
      <c r="H85" s="26">
        <f>SUM(H80:H84)</f>
        <v>0</v>
      </c>
    </row>
    <row r="86" spans="1:8" x14ac:dyDescent="0.25">
      <c r="A86" s="4">
        <v>311</v>
      </c>
      <c r="B86" s="6" t="s">
        <v>49</v>
      </c>
      <c r="C86" s="7" t="s">
        <v>138</v>
      </c>
      <c r="D86" s="11" t="s">
        <v>94</v>
      </c>
      <c r="E86" s="49" t="s">
        <v>185</v>
      </c>
      <c r="F86" s="21">
        <v>398</v>
      </c>
      <c r="G86" s="36">
        <v>398</v>
      </c>
      <c r="H86" s="24">
        <f>G86-F86</f>
        <v>0</v>
      </c>
    </row>
    <row r="87" spans="1:8" x14ac:dyDescent="0.25">
      <c r="A87" s="4">
        <v>312</v>
      </c>
      <c r="B87" s="6" t="s">
        <v>50</v>
      </c>
      <c r="C87" s="7" t="s">
        <v>140</v>
      </c>
      <c r="D87" s="11" t="s">
        <v>94</v>
      </c>
      <c r="E87" s="49" t="s">
        <v>185</v>
      </c>
      <c r="F87" s="21">
        <v>0</v>
      </c>
      <c r="G87" s="36">
        <v>0</v>
      </c>
      <c r="H87" s="24">
        <f t="shared" ref="H87:H96" si="14">G87-F87</f>
        <v>0</v>
      </c>
    </row>
    <row r="88" spans="1:8" x14ac:dyDescent="0.25">
      <c r="A88" s="4">
        <v>313</v>
      </c>
      <c r="B88" s="6" t="s">
        <v>51</v>
      </c>
      <c r="C88" s="7" t="s">
        <v>139</v>
      </c>
      <c r="D88" s="11" t="s">
        <v>94</v>
      </c>
      <c r="E88" s="49" t="s">
        <v>185</v>
      </c>
      <c r="F88" s="21">
        <v>133</v>
      </c>
      <c r="G88" s="36">
        <v>133</v>
      </c>
      <c r="H88" s="24">
        <f t="shared" si="14"/>
        <v>0</v>
      </c>
    </row>
    <row r="89" spans="1:8" x14ac:dyDescent="0.25">
      <c r="A89" s="4">
        <v>321</v>
      </c>
      <c r="B89" s="6" t="s">
        <v>52</v>
      </c>
      <c r="C89" s="7" t="s">
        <v>141</v>
      </c>
      <c r="D89" s="11" t="s">
        <v>94</v>
      </c>
      <c r="E89" s="49" t="s">
        <v>185</v>
      </c>
      <c r="F89" s="21">
        <v>1500</v>
      </c>
      <c r="G89" s="36">
        <v>1500</v>
      </c>
      <c r="H89" s="24">
        <f t="shared" si="14"/>
        <v>0</v>
      </c>
    </row>
    <row r="90" spans="1:8" x14ac:dyDescent="0.25">
      <c r="A90" s="4">
        <v>322</v>
      </c>
      <c r="B90" s="6" t="s">
        <v>59</v>
      </c>
      <c r="C90" s="7" t="s">
        <v>142</v>
      </c>
      <c r="D90" s="11" t="s">
        <v>94</v>
      </c>
      <c r="E90" s="49" t="s">
        <v>185</v>
      </c>
      <c r="F90" s="21">
        <v>1000</v>
      </c>
      <c r="G90" s="36">
        <v>1000</v>
      </c>
      <c r="H90" s="24">
        <f t="shared" si="14"/>
        <v>0</v>
      </c>
    </row>
    <row r="91" spans="1:8" x14ac:dyDescent="0.25">
      <c r="A91" s="4">
        <v>323</v>
      </c>
      <c r="B91" s="6" t="s">
        <v>53</v>
      </c>
      <c r="C91" s="7" t="s">
        <v>143</v>
      </c>
      <c r="D91" s="11" t="s">
        <v>94</v>
      </c>
      <c r="E91" s="49" t="s">
        <v>185</v>
      </c>
      <c r="F91" s="21">
        <v>3200</v>
      </c>
      <c r="G91" s="36">
        <v>7800</v>
      </c>
      <c r="H91" s="24">
        <f t="shared" si="14"/>
        <v>4600</v>
      </c>
    </row>
    <row r="92" spans="1:8" x14ac:dyDescent="0.25">
      <c r="A92" s="4">
        <v>324</v>
      </c>
      <c r="B92" s="6" t="s">
        <v>54</v>
      </c>
      <c r="C92" s="7" t="s">
        <v>144</v>
      </c>
      <c r="D92" s="11" t="s">
        <v>94</v>
      </c>
      <c r="E92" s="49" t="s">
        <v>185</v>
      </c>
      <c r="F92" s="21">
        <v>133</v>
      </c>
      <c r="G92" s="36">
        <v>133</v>
      </c>
      <c r="H92" s="24">
        <f t="shared" si="14"/>
        <v>0</v>
      </c>
    </row>
    <row r="93" spans="1:8" x14ac:dyDescent="0.25">
      <c r="A93" s="4">
        <v>329</v>
      </c>
      <c r="B93" s="6" t="s">
        <v>60</v>
      </c>
      <c r="C93" s="7" t="s">
        <v>145</v>
      </c>
      <c r="D93" s="11" t="s">
        <v>94</v>
      </c>
      <c r="E93" s="49" t="s">
        <v>185</v>
      </c>
      <c r="F93" s="21">
        <v>1500</v>
      </c>
      <c r="G93" s="36">
        <v>1500</v>
      </c>
      <c r="H93" s="24">
        <f t="shared" si="14"/>
        <v>0</v>
      </c>
    </row>
    <row r="94" spans="1:8" x14ac:dyDescent="0.25">
      <c r="A94" s="4">
        <v>381</v>
      </c>
      <c r="B94" s="6" t="s">
        <v>55</v>
      </c>
      <c r="C94" s="7"/>
      <c r="D94" s="11" t="s">
        <v>94</v>
      </c>
      <c r="E94" s="49" t="s">
        <v>185</v>
      </c>
      <c r="F94" s="21">
        <v>0</v>
      </c>
      <c r="G94" s="36">
        <v>0</v>
      </c>
      <c r="H94" s="24">
        <f t="shared" si="14"/>
        <v>0</v>
      </c>
    </row>
    <row r="95" spans="1:8" x14ac:dyDescent="0.25">
      <c r="A95" s="4">
        <v>422</v>
      </c>
      <c r="B95" s="6" t="s">
        <v>56</v>
      </c>
      <c r="C95" s="7" t="s">
        <v>146</v>
      </c>
      <c r="D95" s="11" t="s">
        <v>94</v>
      </c>
      <c r="E95" s="49" t="s">
        <v>185</v>
      </c>
      <c r="F95" s="21">
        <v>8479</v>
      </c>
      <c r="G95" s="36">
        <v>8479</v>
      </c>
      <c r="H95" s="24">
        <f t="shared" si="14"/>
        <v>0</v>
      </c>
    </row>
    <row r="96" spans="1:8" x14ac:dyDescent="0.25">
      <c r="A96" s="4">
        <v>424</v>
      </c>
      <c r="B96" s="6" t="s">
        <v>57</v>
      </c>
      <c r="C96" s="7" t="s">
        <v>147</v>
      </c>
      <c r="D96" s="11" t="s">
        <v>94</v>
      </c>
      <c r="E96" s="49" t="s">
        <v>185</v>
      </c>
      <c r="F96" s="21">
        <v>1400</v>
      </c>
      <c r="G96" s="36">
        <v>400</v>
      </c>
      <c r="H96" s="24">
        <f t="shared" si="14"/>
        <v>-1000</v>
      </c>
    </row>
    <row r="97" spans="1:9" x14ac:dyDescent="0.25">
      <c r="A97" s="4"/>
      <c r="B97" s="6" t="s">
        <v>58</v>
      </c>
      <c r="C97" s="7"/>
      <c r="D97" s="12"/>
      <c r="E97" s="48"/>
      <c r="F97" s="26">
        <f t="shared" ref="F97:H97" si="15">SUM(F86:F96)</f>
        <v>17743</v>
      </c>
      <c r="G97" s="27">
        <f t="shared" si="15"/>
        <v>21343</v>
      </c>
      <c r="H97" s="26">
        <f t="shared" si="15"/>
        <v>3600</v>
      </c>
    </row>
    <row r="98" spans="1:9" x14ac:dyDescent="0.25">
      <c r="A98" s="4">
        <v>322</v>
      </c>
      <c r="B98" s="6" t="s">
        <v>192</v>
      </c>
      <c r="C98" s="10" t="s">
        <v>148</v>
      </c>
      <c r="D98" s="11" t="s">
        <v>95</v>
      </c>
      <c r="E98" s="49" t="s">
        <v>96</v>
      </c>
      <c r="F98" s="21"/>
      <c r="G98" s="36">
        <v>300</v>
      </c>
      <c r="H98" s="24">
        <f>G98-F98</f>
        <v>300</v>
      </c>
    </row>
    <row r="99" spans="1:9" x14ac:dyDescent="0.25">
      <c r="A99" s="4">
        <v>323</v>
      </c>
      <c r="B99" s="6" t="s">
        <v>61</v>
      </c>
      <c r="C99" s="10" t="s">
        <v>148</v>
      </c>
      <c r="D99" s="11" t="s">
        <v>95</v>
      </c>
      <c r="E99" s="49" t="s">
        <v>96</v>
      </c>
      <c r="F99" s="21">
        <v>500</v>
      </c>
      <c r="G99" s="36">
        <v>500</v>
      </c>
      <c r="H99" s="24">
        <f t="shared" ref="H99:H108" si="16">G99-F99</f>
        <v>0</v>
      </c>
    </row>
    <row r="100" spans="1:9" x14ac:dyDescent="0.25">
      <c r="A100" s="55" t="str">
        <f>A1</f>
        <v>KOMERCIJALNA I TRGOVAČKA ŠKOLA BJELOVAR</v>
      </c>
      <c r="B100" s="55"/>
      <c r="C100" s="55"/>
      <c r="D100" s="15"/>
      <c r="E100" s="44"/>
      <c r="F100" s="32"/>
      <c r="G100" s="34"/>
    </row>
    <row r="101" spans="1:9" x14ac:dyDescent="0.25">
      <c r="A101" s="55" t="str">
        <f>A2</f>
        <v>BJELOVAR, dr. FRANJE TUĐMANA 9</v>
      </c>
      <c r="B101" s="55"/>
      <c r="C101" s="55"/>
      <c r="D101" s="15"/>
      <c r="E101" s="44"/>
      <c r="F101" s="32"/>
      <c r="G101" s="34"/>
    </row>
    <row r="102" spans="1:9" x14ac:dyDescent="0.25">
      <c r="A102" s="55" t="str">
        <f>A3</f>
        <v>OIB:  65398086491</v>
      </c>
      <c r="B102" s="55"/>
      <c r="C102" s="55"/>
      <c r="D102" s="15"/>
      <c r="E102" s="44"/>
      <c r="F102" s="32"/>
      <c r="G102" s="34"/>
    </row>
    <row r="103" spans="1:9" x14ac:dyDescent="0.25">
      <c r="A103" s="1"/>
      <c r="B103" s="1"/>
      <c r="C103" s="1"/>
      <c r="G103" s="34"/>
    </row>
    <row r="104" spans="1:9" ht="18.75" x14ac:dyDescent="0.3">
      <c r="A104" s="56" t="s">
        <v>179</v>
      </c>
      <c r="B104" s="56"/>
      <c r="C104" s="56"/>
      <c r="D104" s="56"/>
      <c r="E104" s="56"/>
      <c r="F104" s="56"/>
      <c r="G104" s="56"/>
      <c r="H104" s="56"/>
      <c r="I104" s="56"/>
    </row>
    <row r="106" spans="1:9" x14ac:dyDescent="0.25">
      <c r="A106" s="5" t="s">
        <v>0</v>
      </c>
      <c r="B106" s="5" t="s">
        <v>1</v>
      </c>
      <c r="C106" s="5" t="s">
        <v>2</v>
      </c>
      <c r="D106" s="20" t="s">
        <v>5</v>
      </c>
      <c r="E106" s="20" t="s">
        <v>5</v>
      </c>
      <c r="F106" s="33" t="s">
        <v>158</v>
      </c>
      <c r="G106" s="35" t="s">
        <v>158</v>
      </c>
      <c r="H106" s="23" t="s">
        <v>183</v>
      </c>
    </row>
    <row r="107" spans="1:9" x14ac:dyDescent="0.25">
      <c r="A107" s="4">
        <v>329</v>
      </c>
      <c r="B107" s="6" t="s">
        <v>62</v>
      </c>
      <c r="C107" s="10" t="s">
        <v>150</v>
      </c>
      <c r="D107" s="11" t="s">
        <v>95</v>
      </c>
      <c r="E107" s="49" t="s">
        <v>96</v>
      </c>
      <c r="F107" s="21">
        <v>200</v>
      </c>
      <c r="G107" s="36">
        <v>200</v>
      </c>
      <c r="H107" s="24">
        <f t="shared" si="16"/>
        <v>0</v>
      </c>
    </row>
    <row r="108" spans="1:9" x14ac:dyDescent="0.25">
      <c r="A108" s="4">
        <v>422</v>
      </c>
      <c r="B108" s="6" t="s">
        <v>63</v>
      </c>
      <c r="C108" s="10" t="s">
        <v>151</v>
      </c>
      <c r="D108" s="11" t="s">
        <v>95</v>
      </c>
      <c r="E108" s="49" t="s">
        <v>96</v>
      </c>
      <c r="F108" s="21">
        <v>0</v>
      </c>
      <c r="G108" s="36">
        <v>700</v>
      </c>
      <c r="H108" s="24">
        <f t="shared" si="16"/>
        <v>700</v>
      </c>
    </row>
    <row r="109" spans="1:9" x14ac:dyDescent="0.25">
      <c r="A109" s="4"/>
      <c r="B109" s="6" t="s">
        <v>64</v>
      </c>
      <c r="C109" s="10"/>
      <c r="D109" s="12"/>
      <c r="E109" s="48"/>
      <c r="F109" s="26">
        <f t="shared" ref="F109:H109" si="17">SUM(F98:F108)</f>
        <v>700</v>
      </c>
      <c r="G109" s="27">
        <f t="shared" si="17"/>
        <v>1700</v>
      </c>
      <c r="H109" s="26">
        <f t="shared" si="17"/>
        <v>1000</v>
      </c>
    </row>
    <row r="110" spans="1:9" x14ac:dyDescent="0.25">
      <c r="A110" s="4">
        <v>424</v>
      </c>
      <c r="B110" s="6" t="s">
        <v>65</v>
      </c>
      <c r="C110" s="10" t="s">
        <v>149</v>
      </c>
      <c r="D110" s="11" t="s">
        <v>96</v>
      </c>
      <c r="E110" s="49" t="s">
        <v>186</v>
      </c>
      <c r="F110" s="21"/>
      <c r="G110" s="36"/>
      <c r="H110" s="24">
        <f>G110-F110</f>
        <v>0</v>
      </c>
    </row>
    <row r="111" spans="1:9" x14ac:dyDescent="0.25">
      <c r="A111" s="4"/>
      <c r="B111" s="6" t="s">
        <v>66</v>
      </c>
      <c r="C111" s="10"/>
      <c r="D111" s="12"/>
      <c r="E111" s="48"/>
      <c r="F111" s="26">
        <f t="shared" ref="F111:H111" si="18">SUM(F110:F110)</f>
        <v>0</v>
      </c>
      <c r="G111" s="27">
        <f t="shared" si="18"/>
        <v>0</v>
      </c>
      <c r="H111" s="26">
        <f t="shared" si="18"/>
        <v>0</v>
      </c>
    </row>
    <row r="112" spans="1:9" x14ac:dyDescent="0.25">
      <c r="A112" s="4"/>
      <c r="B112" s="9" t="s">
        <v>68</v>
      </c>
      <c r="C112" s="3"/>
      <c r="D112" s="11"/>
      <c r="E112" s="49"/>
      <c r="F112" s="27">
        <f>F44+F47+F49+F58+F79+F85+F97+F109+F111</f>
        <v>1221259</v>
      </c>
      <c r="G112" s="27">
        <f t="shared" ref="G112:H112" si="19">G44+G47+G49+G58+G79+G85+G97+G109+G111</f>
        <v>1224729</v>
      </c>
      <c r="H112" s="27">
        <f t="shared" si="19"/>
        <v>3470</v>
      </c>
    </row>
    <row r="113" spans="1:8" x14ac:dyDescent="0.25">
      <c r="A113" s="42"/>
      <c r="B113" s="51"/>
      <c r="F113" s="43"/>
      <c r="G113" s="43"/>
      <c r="H113" s="43"/>
    </row>
    <row r="114" spans="1:8" x14ac:dyDescent="0.25">
      <c r="A114" s="42"/>
      <c r="B114" s="51"/>
      <c r="F114" s="43"/>
      <c r="G114" s="43"/>
      <c r="H114" s="43"/>
    </row>
    <row r="115" spans="1:8" x14ac:dyDescent="0.25">
      <c r="A115" s="42"/>
      <c r="B115" s="51"/>
      <c r="F115" s="43"/>
      <c r="G115" s="43"/>
      <c r="H115" s="43"/>
    </row>
    <row r="116" spans="1:8" x14ac:dyDescent="0.25">
      <c r="A116" s="42"/>
      <c r="B116" s="51"/>
      <c r="F116" s="43"/>
      <c r="G116" s="43"/>
      <c r="H116" s="43"/>
    </row>
    <row r="117" spans="1:8" x14ac:dyDescent="0.25">
      <c r="A117" s="42"/>
      <c r="B117" s="51"/>
      <c r="F117" s="43"/>
      <c r="G117" s="43"/>
      <c r="H117" s="43"/>
    </row>
    <row r="118" spans="1:8" x14ac:dyDescent="0.25">
      <c r="A118" s="42"/>
      <c r="B118" s="51"/>
      <c r="F118" s="43"/>
      <c r="G118" s="43"/>
      <c r="H118" s="43"/>
    </row>
    <row r="119" spans="1:8" x14ac:dyDescent="0.25">
      <c r="A119" s="42"/>
      <c r="B119" s="51"/>
      <c r="F119" s="43"/>
      <c r="G119" s="43"/>
      <c r="H119" s="43"/>
    </row>
    <row r="120" spans="1:8" x14ac:dyDescent="0.25">
      <c r="A120" s="42"/>
      <c r="B120" s="51"/>
      <c r="F120" s="43"/>
      <c r="G120" s="43"/>
      <c r="H120" s="43"/>
    </row>
    <row r="121" spans="1:8" x14ac:dyDescent="0.25">
      <c r="A121" s="42"/>
      <c r="B121" s="51"/>
      <c r="F121" s="43"/>
      <c r="G121" s="43"/>
      <c r="H121" s="43"/>
    </row>
    <row r="122" spans="1:8" x14ac:dyDescent="0.25">
      <c r="A122" s="42"/>
      <c r="B122" s="51"/>
      <c r="F122" s="43"/>
      <c r="G122" s="43"/>
      <c r="H122" s="43"/>
    </row>
    <row r="123" spans="1:8" x14ac:dyDescent="0.25">
      <c r="A123" s="42"/>
      <c r="B123" s="51"/>
      <c r="F123" s="43"/>
      <c r="G123" s="43"/>
      <c r="H123" s="43"/>
    </row>
    <row r="124" spans="1:8" x14ac:dyDescent="0.25">
      <c r="A124" s="42"/>
      <c r="B124" s="51"/>
      <c r="F124" s="43"/>
      <c r="G124" s="43"/>
      <c r="H124" s="43"/>
    </row>
    <row r="125" spans="1:8" x14ac:dyDescent="0.25">
      <c r="A125" s="42"/>
      <c r="B125" s="51"/>
      <c r="F125" s="43"/>
      <c r="G125" s="43"/>
      <c r="H125" s="43"/>
    </row>
    <row r="126" spans="1:8" x14ac:dyDescent="0.25">
      <c r="A126" s="42"/>
      <c r="B126" s="51"/>
      <c r="F126" s="43"/>
      <c r="G126" s="43"/>
      <c r="H126" s="43"/>
    </row>
    <row r="127" spans="1:8" x14ac:dyDescent="0.25">
      <c r="A127" s="42"/>
      <c r="B127" s="51"/>
      <c r="F127" s="43"/>
      <c r="G127" s="43"/>
      <c r="H127" s="43"/>
    </row>
    <row r="128" spans="1:8" x14ac:dyDescent="0.25">
      <c r="A128" s="42"/>
      <c r="B128" s="51"/>
      <c r="F128" s="43"/>
      <c r="G128" s="43"/>
      <c r="H128" s="43"/>
    </row>
    <row r="129" spans="1:8" x14ac:dyDescent="0.25">
      <c r="A129" s="42"/>
      <c r="B129" s="51"/>
      <c r="F129" s="43"/>
      <c r="G129" s="43"/>
      <c r="H129" s="43"/>
    </row>
    <row r="130" spans="1:8" x14ac:dyDescent="0.25">
      <c r="A130" s="42"/>
      <c r="B130" s="51"/>
      <c r="F130" s="43"/>
      <c r="G130" s="43"/>
      <c r="H130" s="43"/>
    </row>
    <row r="131" spans="1:8" x14ac:dyDescent="0.25">
      <c r="A131" s="42"/>
      <c r="B131" s="51"/>
      <c r="F131" s="43"/>
      <c r="G131" s="43"/>
      <c r="H131" s="43"/>
    </row>
    <row r="132" spans="1:8" x14ac:dyDescent="0.25">
      <c r="A132" s="42"/>
      <c r="B132" s="51"/>
      <c r="F132" s="43"/>
      <c r="G132" s="43"/>
      <c r="H132" s="43"/>
    </row>
    <row r="133" spans="1:8" x14ac:dyDescent="0.25">
      <c r="A133" s="55" t="str">
        <f>A1</f>
        <v>KOMERCIJALNA I TRGOVAČKA ŠKOLA BJELOVAR</v>
      </c>
      <c r="B133" s="55"/>
      <c r="C133" s="55"/>
      <c r="D133" s="15"/>
      <c r="E133" s="44"/>
      <c r="F133" s="32"/>
      <c r="G133" s="34"/>
    </row>
    <row r="134" spans="1:8" x14ac:dyDescent="0.25">
      <c r="A134" s="55" t="str">
        <f>A2</f>
        <v>BJELOVAR, dr. FRANJE TUĐMANA 9</v>
      </c>
      <c r="B134" s="55"/>
      <c r="C134" s="55"/>
      <c r="D134" s="15"/>
      <c r="E134" s="44"/>
      <c r="F134" s="32"/>
      <c r="G134" s="34"/>
    </row>
    <row r="135" spans="1:8" x14ac:dyDescent="0.25">
      <c r="A135" s="55" t="str">
        <f>A3</f>
        <v>OIB:  65398086491</v>
      </c>
      <c r="B135" s="55"/>
      <c r="C135" s="55"/>
      <c r="D135" s="15"/>
      <c r="E135" s="44"/>
      <c r="F135" s="32"/>
      <c r="G135" s="34"/>
    </row>
    <row r="136" spans="1:8" ht="18.75" x14ac:dyDescent="0.3">
      <c r="B136" s="56" t="str">
        <f>A5</f>
        <v>REBALANS II   PLANA  PRIHODA  I  RASHODA  2024. GODINE</v>
      </c>
      <c r="C136" s="56"/>
      <c r="D136" s="56"/>
      <c r="E136" s="56"/>
      <c r="F136" s="56"/>
      <c r="G136" s="56"/>
      <c r="H136" s="56"/>
    </row>
    <row r="137" spans="1:8" x14ac:dyDescent="0.25">
      <c r="A137" s="5" t="s">
        <v>0</v>
      </c>
      <c r="B137" s="5" t="s">
        <v>1</v>
      </c>
      <c r="C137" s="5" t="s">
        <v>2</v>
      </c>
      <c r="D137" s="20"/>
      <c r="E137" s="46"/>
      <c r="F137" s="23" t="str">
        <f>F7</f>
        <v>Plan 2024.</v>
      </c>
      <c r="G137" s="39" t="str">
        <f>G7</f>
        <v>Plan 2024.</v>
      </c>
      <c r="H137" s="2" t="str">
        <f>H7</f>
        <v>Rebalans</v>
      </c>
    </row>
    <row r="138" spans="1:8" x14ac:dyDescent="0.25">
      <c r="A138" s="4">
        <v>636120</v>
      </c>
      <c r="B138" s="6" t="s">
        <v>17</v>
      </c>
      <c r="C138" s="3"/>
      <c r="D138" s="11"/>
      <c r="E138" s="49"/>
      <c r="F138" s="24">
        <f t="shared" ref="F138:H140" si="20">F16</f>
        <v>974198</v>
      </c>
      <c r="G138" s="40">
        <f t="shared" si="20"/>
        <v>974198</v>
      </c>
      <c r="H138" s="28">
        <f t="shared" si="20"/>
        <v>0</v>
      </c>
    </row>
    <row r="139" spans="1:8" x14ac:dyDescent="0.25">
      <c r="A139" s="4">
        <v>636130</v>
      </c>
      <c r="B139" s="6" t="s">
        <v>182</v>
      </c>
      <c r="C139" s="3"/>
      <c r="D139" s="11"/>
      <c r="E139" s="49"/>
      <c r="F139" s="24">
        <f t="shared" si="20"/>
        <v>0</v>
      </c>
      <c r="G139" s="24">
        <f t="shared" si="20"/>
        <v>0</v>
      </c>
      <c r="H139" s="28">
        <f t="shared" si="20"/>
        <v>0</v>
      </c>
    </row>
    <row r="140" spans="1:8" x14ac:dyDescent="0.25">
      <c r="A140" s="4">
        <v>636220</v>
      </c>
      <c r="B140" s="6" t="s">
        <v>16</v>
      </c>
      <c r="C140" s="3"/>
      <c r="D140" s="11"/>
      <c r="E140" s="49"/>
      <c r="F140" s="24">
        <f t="shared" si="20"/>
        <v>3318</v>
      </c>
      <c r="G140" s="40">
        <f t="shared" si="20"/>
        <v>3318</v>
      </c>
      <c r="H140" s="28">
        <f t="shared" si="20"/>
        <v>0</v>
      </c>
    </row>
    <row r="141" spans="1:8" x14ac:dyDescent="0.25">
      <c r="A141" s="4">
        <v>638110</v>
      </c>
      <c r="B141" s="6" t="s">
        <v>19</v>
      </c>
      <c r="C141" s="3"/>
      <c r="D141" s="11"/>
      <c r="E141" s="49"/>
      <c r="F141" s="24">
        <f>F21</f>
        <v>83150</v>
      </c>
      <c r="G141" s="40">
        <f>G21</f>
        <v>83150</v>
      </c>
      <c r="H141" s="28">
        <f>H21</f>
        <v>0</v>
      </c>
    </row>
    <row r="142" spans="1:8" x14ac:dyDescent="0.25">
      <c r="A142" s="4">
        <v>641320</v>
      </c>
      <c r="B142" s="6" t="s">
        <v>11</v>
      </c>
      <c r="C142" s="3"/>
      <c r="D142" s="11"/>
      <c r="E142" s="49"/>
      <c r="F142" s="24">
        <f t="shared" ref="F142:H143" si="21">F24</f>
        <v>130</v>
      </c>
      <c r="G142" s="40">
        <f t="shared" si="21"/>
        <v>130</v>
      </c>
      <c r="H142" s="28">
        <f t="shared" si="21"/>
        <v>0</v>
      </c>
    </row>
    <row r="143" spans="1:8" x14ac:dyDescent="0.25">
      <c r="A143" s="4">
        <v>661510</v>
      </c>
      <c r="B143" s="6" t="s">
        <v>12</v>
      </c>
      <c r="C143" s="3"/>
      <c r="D143" s="11"/>
      <c r="E143" s="49"/>
      <c r="F143" s="24">
        <f t="shared" si="21"/>
        <v>11000</v>
      </c>
      <c r="G143" s="40">
        <f t="shared" si="21"/>
        <v>11000</v>
      </c>
      <c r="H143" s="28">
        <f t="shared" si="21"/>
        <v>0</v>
      </c>
    </row>
    <row r="144" spans="1:8" x14ac:dyDescent="0.25">
      <c r="A144" s="4">
        <v>663140</v>
      </c>
      <c r="B144" s="6" t="s">
        <v>20</v>
      </c>
      <c r="C144" s="3"/>
      <c r="D144" s="11"/>
      <c r="E144" s="49"/>
      <c r="F144" s="24">
        <f t="shared" ref="F144:H145" si="22">F28</f>
        <v>700</v>
      </c>
      <c r="G144" s="40">
        <f t="shared" si="22"/>
        <v>1000</v>
      </c>
      <c r="H144" s="28">
        <f t="shared" si="22"/>
        <v>300</v>
      </c>
    </row>
    <row r="145" spans="1:8" x14ac:dyDescent="0.25">
      <c r="A145" s="4">
        <v>663240</v>
      </c>
      <c r="B145" s="6" t="s">
        <v>153</v>
      </c>
      <c r="C145" s="3"/>
      <c r="D145" s="11"/>
      <c r="E145" s="49"/>
      <c r="F145" s="24">
        <f t="shared" si="22"/>
        <v>0</v>
      </c>
      <c r="G145" s="40">
        <f t="shared" si="22"/>
        <v>700</v>
      </c>
      <c r="H145" s="28">
        <f t="shared" si="22"/>
        <v>700</v>
      </c>
    </row>
    <row r="146" spans="1:8" x14ac:dyDescent="0.25">
      <c r="A146" s="4">
        <v>671110</v>
      </c>
      <c r="B146" s="6" t="s">
        <v>69</v>
      </c>
      <c r="C146" s="3"/>
      <c r="D146" s="11"/>
      <c r="E146" s="49"/>
      <c r="F146" s="24">
        <f>F9+F10+F11+F13+F12</f>
        <v>78750</v>
      </c>
      <c r="G146" s="36">
        <f>G9+G10+G11+G13+G12</f>
        <v>76120</v>
      </c>
      <c r="H146" s="24">
        <f t="shared" ref="H146" si="23">H9+H10+H11+H13</f>
        <v>-2415</v>
      </c>
    </row>
    <row r="147" spans="1:8" x14ac:dyDescent="0.25">
      <c r="A147" s="4">
        <v>671210</v>
      </c>
      <c r="B147" s="6" t="s">
        <v>70</v>
      </c>
      <c r="C147" s="3"/>
      <c r="D147" s="11"/>
      <c r="E147" s="49"/>
      <c r="F147" s="24">
        <f>F14</f>
        <v>3549</v>
      </c>
      <c r="G147" s="36">
        <f>G14</f>
        <v>5049</v>
      </c>
      <c r="H147" s="28">
        <f>H14+H12</f>
        <v>1285</v>
      </c>
    </row>
    <row r="148" spans="1:8" x14ac:dyDescent="0.25">
      <c r="A148" s="4">
        <v>683110</v>
      </c>
      <c r="B148" s="6" t="s">
        <v>13</v>
      </c>
      <c r="C148" s="3"/>
      <c r="D148" s="11"/>
      <c r="E148" s="49"/>
      <c r="F148" s="24">
        <f>F26</f>
        <v>5900</v>
      </c>
      <c r="G148" s="40">
        <f>G26</f>
        <v>9500</v>
      </c>
      <c r="H148" s="28">
        <f>H26</f>
        <v>3600</v>
      </c>
    </row>
    <row r="149" spans="1:8" x14ac:dyDescent="0.25">
      <c r="A149" s="4">
        <v>721110</v>
      </c>
      <c r="B149" s="6" t="s">
        <v>21</v>
      </c>
      <c r="C149" s="3"/>
      <c r="D149" s="11"/>
      <c r="E149" s="49"/>
      <c r="F149" s="24">
        <f>F31</f>
        <v>713</v>
      </c>
      <c r="G149" s="40">
        <f>G31</f>
        <v>713</v>
      </c>
      <c r="H149" s="28">
        <f>H31</f>
        <v>0</v>
      </c>
    </row>
    <row r="150" spans="1:8" x14ac:dyDescent="0.25">
      <c r="A150" s="4">
        <v>922210</v>
      </c>
      <c r="B150" s="6" t="s">
        <v>14</v>
      </c>
      <c r="C150" s="3"/>
      <c r="D150" s="11"/>
      <c r="E150" s="49"/>
      <c r="F150" s="24">
        <f>F19+F22</f>
        <v>59851</v>
      </c>
      <c r="G150" s="36">
        <f>G19+G22</f>
        <v>59851</v>
      </c>
      <c r="H150" s="24">
        <f>H19+H22</f>
        <v>0</v>
      </c>
    </row>
    <row r="151" spans="1:8" x14ac:dyDescent="0.25">
      <c r="A151" s="4"/>
      <c r="B151" s="16" t="s">
        <v>22</v>
      </c>
      <c r="C151" s="17"/>
      <c r="D151" s="18"/>
      <c r="E151" s="18"/>
      <c r="F151" s="30">
        <f t="shared" ref="F151:H151" si="24">SUM(F138:F150)</f>
        <v>1221259</v>
      </c>
      <c r="G151" s="29">
        <f t="shared" si="24"/>
        <v>1224729</v>
      </c>
      <c r="H151" s="29">
        <f t="shared" si="24"/>
        <v>3470</v>
      </c>
    </row>
    <row r="152" spans="1:8" x14ac:dyDescent="0.25">
      <c r="A152" s="4">
        <v>311</v>
      </c>
      <c r="B152" s="6" t="s">
        <v>37</v>
      </c>
      <c r="C152" s="3"/>
      <c r="D152" s="11"/>
      <c r="E152" s="49"/>
      <c r="F152" s="24">
        <f t="shared" ref="F152:H154" si="25">F59+F86</f>
        <v>797878</v>
      </c>
      <c r="G152" s="36">
        <f t="shared" si="25"/>
        <v>802978</v>
      </c>
      <c r="H152" s="24">
        <f t="shared" si="25"/>
        <v>5100</v>
      </c>
    </row>
    <row r="153" spans="1:8" x14ac:dyDescent="0.25">
      <c r="A153" s="4">
        <v>312</v>
      </c>
      <c r="B153" s="6" t="s">
        <v>38</v>
      </c>
      <c r="C153" s="3"/>
      <c r="D153" s="11"/>
      <c r="E153" s="49"/>
      <c r="F153" s="24">
        <f t="shared" si="25"/>
        <v>31300</v>
      </c>
      <c r="G153" s="36">
        <f t="shared" si="25"/>
        <v>31300</v>
      </c>
      <c r="H153" s="24">
        <f t="shared" si="25"/>
        <v>0</v>
      </c>
    </row>
    <row r="154" spans="1:8" x14ac:dyDescent="0.25">
      <c r="A154" s="4">
        <v>313</v>
      </c>
      <c r="B154" s="6" t="s">
        <v>39</v>
      </c>
      <c r="C154" s="3"/>
      <c r="D154" s="11"/>
      <c r="E154" s="49"/>
      <c r="F154" s="24">
        <f t="shared" si="25"/>
        <v>131723</v>
      </c>
      <c r="G154" s="36">
        <f t="shared" si="25"/>
        <v>132623</v>
      </c>
      <c r="H154" s="24">
        <f t="shared" si="25"/>
        <v>900</v>
      </c>
    </row>
    <row r="155" spans="1:8" x14ac:dyDescent="0.25">
      <c r="A155" s="4">
        <v>321</v>
      </c>
      <c r="B155" s="6" t="s">
        <v>40</v>
      </c>
      <c r="C155" s="3"/>
      <c r="D155" s="11"/>
      <c r="E155" s="49"/>
      <c r="F155" s="24">
        <f t="shared" ref="F155:H156" si="26">F50+F62+F80+F89</f>
        <v>48990</v>
      </c>
      <c r="G155" s="36">
        <f t="shared" si="26"/>
        <v>45990</v>
      </c>
      <c r="H155" s="24">
        <f t="shared" si="26"/>
        <v>-3000</v>
      </c>
    </row>
    <row r="156" spans="1:8" x14ac:dyDescent="0.25">
      <c r="A156" s="4">
        <v>322</v>
      </c>
      <c r="B156" s="6" t="s">
        <v>41</v>
      </c>
      <c r="C156" s="3"/>
      <c r="D156" s="11"/>
      <c r="E156" s="49"/>
      <c r="F156" s="24">
        <f t="shared" si="26"/>
        <v>32060</v>
      </c>
      <c r="G156" s="36">
        <f t="shared" si="26"/>
        <v>30060</v>
      </c>
      <c r="H156" s="24">
        <f t="shared" si="26"/>
        <v>-2000</v>
      </c>
    </row>
    <row r="157" spans="1:8" x14ac:dyDescent="0.25">
      <c r="A157" s="4">
        <v>323</v>
      </c>
      <c r="B157" s="6" t="s">
        <v>42</v>
      </c>
      <c r="C157" s="3"/>
      <c r="D157" s="11"/>
      <c r="E157" s="49"/>
      <c r="F157" s="24">
        <f>F42+F45+F48+F52+F64+F82+F91+F98</f>
        <v>59256</v>
      </c>
      <c r="G157" s="36">
        <f>G42+G45+G48+G52+G64+G82+G91+G98</f>
        <v>63531</v>
      </c>
      <c r="H157" s="24">
        <f>H42+H45+H48+H52+H64+H82+H91+H98</f>
        <v>4275</v>
      </c>
    </row>
    <row r="158" spans="1:8" x14ac:dyDescent="0.25">
      <c r="A158" s="4">
        <v>324</v>
      </c>
      <c r="B158" s="6" t="s">
        <v>71</v>
      </c>
      <c r="C158" s="3"/>
      <c r="D158" s="11"/>
      <c r="E158" s="49"/>
      <c r="F158" s="24">
        <f>F53+F65+F83+F92</f>
        <v>15399</v>
      </c>
      <c r="G158" s="36">
        <f>G53+G65+G83+G92</f>
        <v>15266</v>
      </c>
      <c r="H158" s="24">
        <f>H53+H65+H83+H92</f>
        <v>-133</v>
      </c>
    </row>
    <row r="159" spans="1:8" x14ac:dyDescent="0.25">
      <c r="A159" s="4">
        <v>329</v>
      </c>
      <c r="B159" s="6" t="s">
        <v>43</v>
      </c>
      <c r="C159" s="3"/>
      <c r="D159" s="11"/>
      <c r="E159" s="49"/>
      <c r="F159" s="24">
        <f>F43+F46+F54+F66+F84+F93+F99</f>
        <v>79842</v>
      </c>
      <c r="G159" s="36">
        <f>G43+G46+G54+G66+G84+G93+G99</f>
        <v>78970</v>
      </c>
      <c r="H159" s="24">
        <f>H43+H46+H54+H66+H84+H93+H99</f>
        <v>-872</v>
      </c>
    </row>
    <row r="160" spans="1:8" x14ac:dyDescent="0.25">
      <c r="A160" s="4">
        <v>343</v>
      </c>
      <c r="B160" s="6" t="s">
        <v>72</v>
      </c>
      <c r="C160" s="3"/>
      <c r="D160" s="11"/>
      <c r="E160" s="49"/>
      <c r="F160" s="24">
        <f>F55+F74</f>
        <v>1865</v>
      </c>
      <c r="G160" s="36">
        <f>G55+G74</f>
        <v>1865</v>
      </c>
      <c r="H160" s="24">
        <f>H55+H74</f>
        <v>0</v>
      </c>
    </row>
    <row r="161" spans="1:8" x14ac:dyDescent="0.25">
      <c r="A161" s="4">
        <v>372</v>
      </c>
      <c r="B161" s="6" t="s">
        <v>44</v>
      </c>
      <c r="C161" s="3"/>
      <c r="D161" s="11"/>
      <c r="E161" s="49"/>
      <c r="F161" s="24">
        <f>F75</f>
        <v>0</v>
      </c>
      <c r="G161" s="36">
        <f>G75</f>
        <v>0</v>
      </c>
      <c r="H161" s="24">
        <f>H75</f>
        <v>0</v>
      </c>
    </row>
    <row r="162" spans="1:8" x14ac:dyDescent="0.25">
      <c r="A162" s="4">
        <v>381</v>
      </c>
      <c r="B162" s="6" t="s">
        <v>73</v>
      </c>
      <c r="C162" s="3"/>
      <c r="D162" s="11"/>
      <c r="E162" s="49"/>
      <c r="F162" s="24">
        <f>F76+F94</f>
        <v>1000</v>
      </c>
      <c r="G162" s="36">
        <f>G76+G94</f>
        <v>1000</v>
      </c>
      <c r="H162" s="24">
        <f>H76+H94</f>
        <v>0</v>
      </c>
    </row>
    <row r="163" spans="1:8" x14ac:dyDescent="0.25">
      <c r="A163" s="4">
        <v>422</v>
      </c>
      <c r="B163" s="6" t="s">
        <v>74</v>
      </c>
      <c r="C163" s="3"/>
      <c r="D163" s="11"/>
      <c r="E163" s="49"/>
      <c r="F163" s="24">
        <f>F56+F77+F95+F107</f>
        <v>17915</v>
      </c>
      <c r="G163" s="36">
        <f>G56+G77+G95+G107</f>
        <v>17415</v>
      </c>
      <c r="H163" s="24">
        <f>H56+H77+H95+H107</f>
        <v>-500</v>
      </c>
    </row>
    <row r="164" spans="1:8" x14ac:dyDescent="0.25">
      <c r="A164" s="4">
        <v>424</v>
      </c>
      <c r="B164" s="6" t="s">
        <v>45</v>
      </c>
      <c r="C164" s="3"/>
      <c r="D164" s="11"/>
      <c r="E164" s="49"/>
      <c r="F164" s="24">
        <f>F57+F78+F96+F108+F110</f>
        <v>4031</v>
      </c>
      <c r="G164" s="36">
        <f>G57+G78+G96+G108+G110</f>
        <v>3731</v>
      </c>
      <c r="H164" s="24">
        <f>H57+H78+H96+H108+H110</f>
        <v>-300</v>
      </c>
    </row>
    <row r="165" spans="1:8" x14ac:dyDescent="0.25">
      <c r="A165" s="4"/>
      <c r="B165" s="16" t="s">
        <v>68</v>
      </c>
      <c r="C165" s="16"/>
      <c r="D165" s="19"/>
      <c r="E165" s="19"/>
      <c r="F165" s="30">
        <f>SUM(F152:F164)</f>
        <v>1221259</v>
      </c>
      <c r="G165" s="30">
        <f t="shared" ref="G165:H165" si="27">SUM(G152:G164)</f>
        <v>1224729</v>
      </c>
      <c r="H165" s="30">
        <f t="shared" si="27"/>
        <v>3470</v>
      </c>
    </row>
  </sheetData>
  <mergeCells count="22">
    <mergeCell ref="A71:I71"/>
    <mergeCell ref="B136:H136"/>
    <mergeCell ref="A133:C133"/>
    <mergeCell ref="A134:C134"/>
    <mergeCell ref="A41:B41"/>
    <mergeCell ref="A68:C68"/>
    <mergeCell ref="A69:C69"/>
    <mergeCell ref="A100:C100"/>
    <mergeCell ref="A101:C101"/>
    <mergeCell ref="A102:C102"/>
    <mergeCell ref="A104:I104"/>
    <mergeCell ref="A135:C135"/>
    <mergeCell ref="A1:C1"/>
    <mergeCell ref="A2:C2"/>
    <mergeCell ref="A3:C3"/>
    <mergeCell ref="A8:B8"/>
    <mergeCell ref="A5:I5"/>
    <mergeCell ref="A34:C34"/>
    <mergeCell ref="A35:C35"/>
    <mergeCell ref="A36:C36"/>
    <mergeCell ref="A38:I38"/>
    <mergeCell ref="A67:C6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2024-2026.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Marijana Veselski</cp:lastModifiedBy>
  <cp:lastPrinted>2024-11-20T08:48:05Z</cp:lastPrinted>
  <dcterms:created xsi:type="dcterms:W3CDTF">2021-09-23T09:17:03Z</dcterms:created>
  <dcterms:modified xsi:type="dcterms:W3CDTF">2024-12-19T11:05:23Z</dcterms:modified>
</cp:coreProperties>
</file>