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\Documents\Documents\FINANCIJE\2025\"/>
    </mc:Choice>
  </mc:AlternateContent>
  <xr:revisionPtr revIDLastSave="0" documentId="8_{5C903C33-0386-47FA-AD5E-87C27E9D1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-202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I18" i="3"/>
  <c r="H16" i="3"/>
  <c r="I16" i="3"/>
  <c r="H14" i="3"/>
  <c r="I14" i="3"/>
  <c r="I13" i="3"/>
  <c r="H12" i="3"/>
  <c r="H11" i="3"/>
  <c r="I11" i="3"/>
  <c r="H8" i="3"/>
  <c r="I8" i="3"/>
  <c r="G14" i="3"/>
  <c r="G13" i="3"/>
  <c r="G12" i="3"/>
  <c r="G11" i="3"/>
  <c r="G8" i="3"/>
  <c r="F146" i="3"/>
  <c r="G18" i="3"/>
  <c r="G16" i="3"/>
  <c r="G51" i="3"/>
  <c r="G164" i="3" s="1"/>
  <c r="H51" i="3"/>
  <c r="H164" i="3" s="1"/>
  <c r="I51" i="3"/>
  <c r="I164" i="3" s="1"/>
  <c r="F51" i="3"/>
  <c r="F164" i="3" s="1"/>
  <c r="F142" i="3"/>
  <c r="F143" i="3"/>
  <c r="I12" i="3" l="1"/>
  <c r="G163" i="3"/>
  <c r="H163" i="3"/>
  <c r="I163" i="3"/>
  <c r="G162" i="3"/>
  <c r="H162" i="3"/>
  <c r="I162" i="3"/>
  <c r="G161" i="3"/>
  <c r="H161" i="3"/>
  <c r="I161" i="3"/>
  <c r="G160" i="3"/>
  <c r="H160" i="3"/>
  <c r="I160" i="3"/>
  <c r="G159" i="3"/>
  <c r="H159" i="3"/>
  <c r="I159" i="3"/>
  <c r="G158" i="3"/>
  <c r="H158" i="3"/>
  <c r="I158" i="3"/>
  <c r="G157" i="3"/>
  <c r="I157" i="3"/>
  <c r="G156" i="3"/>
  <c r="H156" i="3"/>
  <c r="I156" i="3"/>
  <c r="G155" i="3"/>
  <c r="H155" i="3"/>
  <c r="I155" i="3"/>
  <c r="G154" i="3"/>
  <c r="H154" i="3"/>
  <c r="I154" i="3"/>
  <c r="G153" i="3"/>
  <c r="H153" i="3"/>
  <c r="I153" i="3"/>
  <c r="G152" i="3"/>
  <c r="H152" i="3"/>
  <c r="I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G150" i="3"/>
  <c r="I150" i="3"/>
  <c r="G149" i="3"/>
  <c r="H149" i="3"/>
  <c r="I149" i="3"/>
  <c r="G148" i="3"/>
  <c r="H148" i="3"/>
  <c r="I148" i="3"/>
  <c r="G147" i="3"/>
  <c r="H147" i="3"/>
  <c r="I147" i="3"/>
  <c r="G145" i="3"/>
  <c r="H145" i="3"/>
  <c r="I145" i="3"/>
  <c r="G144" i="3"/>
  <c r="H144" i="3"/>
  <c r="I144" i="3"/>
  <c r="G143" i="3"/>
  <c r="H143" i="3"/>
  <c r="I143" i="3"/>
  <c r="G142" i="3"/>
  <c r="H142" i="3"/>
  <c r="I142" i="3"/>
  <c r="G140" i="3"/>
  <c r="H140" i="3"/>
  <c r="I140" i="3"/>
  <c r="G139" i="3"/>
  <c r="H139" i="3"/>
  <c r="I139" i="3"/>
  <c r="G138" i="3"/>
  <c r="H138" i="3"/>
  <c r="I138" i="3"/>
  <c r="F150" i="3"/>
  <c r="F149" i="3"/>
  <c r="F148" i="3"/>
  <c r="F147" i="3"/>
  <c r="F144" i="3"/>
  <c r="F145" i="3"/>
  <c r="F141" i="3"/>
  <c r="F140" i="3"/>
  <c r="F139" i="3"/>
  <c r="F138" i="3"/>
  <c r="B106" i="3"/>
  <c r="C106" i="3"/>
  <c r="D106" i="3"/>
  <c r="F106" i="3"/>
  <c r="G106" i="3"/>
  <c r="H106" i="3"/>
  <c r="I106" i="3"/>
  <c r="A106" i="3"/>
  <c r="B104" i="3"/>
  <c r="A102" i="3"/>
  <c r="A101" i="3"/>
  <c r="A100" i="3"/>
  <c r="B40" i="3"/>
  <c r="C40" i="3"/>
  <c r="D40" i="3"/>
  <c r="F40" i="3"/>
  <c r="G40" i="3"/>
  <c r="H40" i="3"/>
  <c r="I40" i="3"/>
  <c r="A40" i="3"/>
  <c r="F47" i="3"/>
  <c r="G47" i="3"/>
  <c r="G9" i="3" s="1"/>
  <c r="H47" i="3"/>
  <c r="H9" i="3" s="1"/>
  <c r="I47" i="3"/>
  <c r="I9" i="3" s="1"/>
  <c r="B38" i="3"/>
  <c r="A36" i="3"/>
  <c r="A35" i="3"/>
  <c r="A34" i="3"/>
  <c r="I165" i="3" l="1"/>
  <c r="F151" i="3"/>
  <c r="G165" i="3"/>
  <c r="F165" i="3"/>
  <c r="G119" i="3"/>
  <c r="H119" i="3"/>
  <c r="I119" i="3"/>
  <c r="I117" i="3"/>
  <c r="I112" i="3"/>
  <c r="G87" i="3"/>
  <c r="H87" i="3"/>
  <c r="I87" i="3"/>
  <c r="G44" i="3"/>
  <c r="I44" i="3"/>
  <c r="G30" i="3"/>
  <c r="H30" i="3"/>
  <c r="I30" i="3"/>
  <c r="G27" i="3"/>
  <c r="H27" i="3"/>
  <c r="I27" i="3"/>
  <c r="G20" i="3"/>
  <c r="I20" i="3"/>
  <c r="G15" i="3"/>
  <c r="I15" i="3"/>
  <c r="G137" i="3" l="1"/>
  <c r="H137" i="3"/>
  <c r="I137" i="3"/>
  <c r="F137" i="3"/>
  <c r="H93" i="3"/>
  <c r="H21" i="3" s="1"/>
  <c r="H141" i="3" s="1"/>
  <c r="G93" i="3"/>
  <c r="G21" i="3" s="1"/>
  <c r="F119" i="3"/>
  <c r="F93" i="3"/>
  <c r="F117" i="3"/>
  <c r="F87" i="3"/>
  <c r="G73" i="3"/>
  <c r="H73" i="3"/>
  <c r="I73" i="3"/>
  <c r="F73" i="3"/>
  <c r="G61" i="3"/>
  <c r="G49" i="3"/>
  <c r="G10" i="3" s="1"/>
  <c r="H49" i="3"/>
  <c r="H10" i="3" s="1"/>
  <c r="F61" i="3"/>
  <c r="F49" i="3"/>
  <c r="F30" i="3"/>
  <c r="H55" i="3"/>
  <c r="F27" i="3"/>
  <c r="F15" i="3"/>
  <c r="F23" i="3"/>
  <c r="H19" i="3"/>
  <c r="H22" i="3"/>
  <c r="G141" i="3" l="1"/>
  <c r="G23" i="3"/>
  <c r="H157" i="3"/>
  <c r="H165" i="3" s="1"/>
  <c r="H13" i="3"/>
  <c r="H15" i="3" s="1"/>
  <c r="H33" i="3" s="1"/>
  <c r="H146" i="3"/>
  <c r="F33" i="3"/>
  <c r="G33" i="3"/>
  <c r="G146" i="3"/>
  <c r="G63" i="3"/>
  <c r="H23" i="3"/>
  <c r="H20" i="3"/>
  <c r="H150" i="3"/>
  <c r="H151" i="3" s="1"/>
  <c r="H44" i="3"/>
  <c r="G117" i="3"/>
  <c r="H117" i="3"/>
  <c r="G112" i="3"/>
  <c r="H112" i="3"/>
  <c r="H61" i="3"/>
  <c r="F20" i="3"/>
  <c r="F44" i="3"/>
  <c r="F63" i="3" s="1"/>
  <c r="F112" i="3"/>
  <c r="F121" i="3" s="1"/>
  <c r="I93" i="3"/>
  <c r="G121" i="3" l="1"/>
  <c r="G151" i="3"/>
  <c r="H63" i="3"/>
  <c r="I121" i="3"/>
  <c r="I21" i="3"/>
  <c r="H121" i="3"/>
  <c r="G123" i="3"/>
  <c r="F123" i="3"/>
  <c r="I141" i="3" l="1"/>
  <c r="I23" i="3"/>
  <c r="H123" i="3"/>
  <c r="A73" i="3"/>
  <c r="B73" i="3"/>
  <c r="C73" i="3"/>
  <c r="D73" i="3"/>
  <c r="B71" i="3"/>
  <c r="A69" i="3"/>
  <c r="A68" i="3"/>
  <c r="A67" i="3"/>
  <c r="I61" i="3" l="1"/>
  <c r="I49" i="3"/>
  <c r="B136" i="3"/>
  <c r="A135" i="3"/>
  <c r="A134" i="3"/>
  <c r="A133" i="3"/>
  <c r="I10" i="3" l="1"/>
  <c r="I33" i="3" s="1"/>
  <c r="I63" i="3"/>
  <c r="I123" i="3" s="1"/>
  <c r="I146" i="3" l="1"/>
  <c r="I151" i="3" s="1"/>
</calcChain>
</file>

<file path=xl/sharedStrings.xml><?xml version="1.0" encoding="utf-8"?>
<sst xmlns="http://schemas.openxmlformats.org/spreadsheetml/2006/main" count="337" uniqueCount="208">
  <si>
    <t>KONTO</t>
  </si>
  <si>
    <t>OPIS</t>
  </si>
  <si>
    <t>POZICIJA</t>
  </si>
  <si>
    <t>BJELOVAR, dr. FRANJE TUĐMANA 9</t>
  </si>
  <si>
    <t>P R I H O D I:</t>
  </si>
  <si>
    <t>IZVOR</t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</si>
  <si>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natjecanje</t>
    </r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</si>
  <si>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e-tehničar</t>
    </r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</si>
  <si>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DEC</t>
    </r>
  </si>
  <si>
    <r>
      <t>Prihodi iz nadležnog pror. za financ. nefinan.imov.-</t>
    </r>
    <r>
      <rPr>
        <sz val="9"/>
        <color rgb="FFFF0000"/>
        <rFont val="Bahnschrift Condensed"/>
        <family val="2"/>
        <charset val="238"/>
      </rPr>
      <t>DEC</t>
    </r>
  </si>
  <si>
    <r>
      <t>UKUPNO.-</t>
    </r>
    <r>
      <rPr>
        <sz val="9"/>
        <color rgb="FFFF0000"/>
        <rFont val="Bahnschrift Condensed"/>
        <family val="2"/>
        <charset val="238"/>
      </rPr>
      <t>DECENTRALIZIRANA SREDSTVA</t>
    </r>
  </si>
  <si>
    <t>Kamate na depozite po viđenju</t>
  </si>
  <si>
    <t>Prihodi od pruženih usluga</t>
  </si>
  <si>
    <t>Ostali prihodi</t>
  </si>
  <si>
    <r>
      <t>UKUPNO.-</t>
    </r>
    <r>
      <rPr>
        <sz val="9"/>
        <color rgb="FFFF0000"/>
        <rFont val="Bahnschrift Condensed"/>
        <family val="2"/>
        <charset val="238"/>
      </rPr>
      <t>VLASTITI I OSTALI PRIHODI</t>
    </r>
  </si>
  <si>
    <t>Kapitalne pomoći iz drž.pror.korisnicima pror.JLPS</t>
  </si>
  <si>
    <t>Tekuće pomoći iz drž.pror.korisnicima pror.JLPS</t>
  </si>
  <si>
    <r>
      <t>UKUPNO.-</t>
    </r>
    <r>
      <rPr>
        <sz val="9"/>
        <color rgb="FFFF0000"/>
        <rFont val="Bahnschrift Condensed"/>
        <family val="2"/>
        <charset val="238"/>
      </rPr>
      <t>POMOĆI</t>
    </r>
  </si>
  <si>
    <t>Tek.pomoći iz drž.pror.temeljem prijenosa EU sred.</t>
  </si>
  <si>
    <t>Tekuće donacije od ostalih subjekata izvan općeg pror.</t>
  </si>
  <si>
    <t>Stambeni objekti za zaposlene</t>
  </si>
  <si>
    <t>S V E U K U P N O   P R I H O D I</t>
  </si>
  <si>
    <t>RASHODI:</t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</si>
  <si>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natjecanja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</si>
  <si>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natjecanja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</si>
  <si>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natjecanja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</si>
  <si>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e-tehničar</t>
    </r>
  </si>
  <si>
    <r>
      <t xml:space="preserve">Naknade troškova zaposlenima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</si>
  <si>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Rashodi za materijal i energiju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</si>
  <si>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</si>
  <si>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Rashodi za usluge - hitne intervencije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</si>
  <si>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Naknade troškova osobama izvan rad.odnosa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</si>
  <si>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</si>
  <si>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Ostali financijski rashodi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</si>
  <si>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</si>
  <si>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Knjige, umjetnička djela i ost.vrijed. - </t>
    </r>
    <r>
      <rPr>
        <sz val="9"/>
        <color rgb="FFFF0000"/>
        <rFont val="Bahnschrift Condensed"/>
        <family val="2"/>
        <charset val="238"/>
      </rPr>
      <t>DEC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</si>
  <si>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DEC</t>
    </r>
  </si>
  <si>
    <t>Plaće - bruto</t>
  </si>
  <si>
    <t xml:space="preserve">Ostali rashodi za zaposlene </t>
  </si>
  <si>
    <t>Doprinosi na plaće</t>
  </si>
  <si>
    <t>Naknade troškova zaposlenima</t>
  </si>
  <si>
    <t xml:space="preserve">Rashodi za materijal i energiju </t>
  </si>
  <si>
    <t>Rashodi za usluge</t>
  </si>
  <si>
    <t>Ostali nespomenuti rashodi poslovanja</t>
  </si>
  <si>
    <t>Ostale naknade građ. I kućanstvima iz proračuna</t>
  </si>
  <si>
    <t>Knjige, umjetnička djela i ost.vrijednosti</t>
  </si>
  <si>
    <t xml:space="preserve"> </t>
  </si>
  <si>
    <r>
      <t>UKUPNO -</t>
    </r>
    <r>
      <rPr>
        <sz val="9"/>
        <color rgb="FFFF0000"/>
        <rFont val="Bahnschrift Condensed"/>
        <family val="2"/>
        <charset val="238"/>
      </rPr>
      <t>POMOĆI</t>
    </r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</si>
  <si>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EU sredstva</t>
    </r>
  </si>
  <si>
    <r>
      <t>Plaće - bruto-</t>
    </r>
    <r>
      <rPr>
        <sz val="9"/>
        <color rgb="FFFF0000"/>
        <rFont val="Bahnschrift Condensed"/>
        <family val="2"/>
        <charset val="238"/>
      </rPr>
      <t>vlastiti</t>
    </r>
  </si>
  <si>
    <r>
      <t>Ostali rashodi za zaposlene-</t>
    </r>
    <r>
      <rPr>
        <sz val="9"/>
        <color rgb="FFFF0000"/>
        <rFont val="Bahnschrift Condensed"/>
        <family val="2"/>
        <charset val="238"/>
      </rPr>
      <t>vlastiti</t>
    </r>
  </si>
  <si>
    <r>
      <t>Doprinosi na plaće-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</si>
  <si>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Naknade troškova zaposlenima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</si>
  <si>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</si>
  <si>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Naknade troškova osobama izvan rad.odnosa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</si>
  <si>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Tekuće donacije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</si>
  <si>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</si>
  <si>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Knjige, umjetnička djela i ost.vrijednosti - </t>
    </r>
    <r>
      <rPr>
        <sz val="9"/>
        <color rgb="FFFF0000"/>
        <rFont val="Bahnschrift Condensed"/>
        <family val="2"/>
        <charset val="238"/>
      </rPr>
      <t>vlastiti</t>
    </r>
  </si>
  <si>
    <r>
      <t>UKUPNO -</t>
    </r>
    <r>
      <rPr>
        <sz val="9"/>
        <color rgb="FFFF0000"/>
        <rFont val="Bahnschrift Condensed"/>
        <family val="2"/>
        <charset val="238"/>
      </rPr>
      <t>VLASTITI I OSTALI PRIHODI</t>
    </r>
  </si>
  <si>
    <r>
      <t>Rashodi za materijal i energiju-</t>
    </r>
    <r>
      <rPr>
        <sz val="9"/>
        <color rgb="FFFF0000"/>
        <rFont val="Bahnschrift Condensed"/>
        <family val="2"/>
        <charset val="238"/>
      </rPr>
      <t>vlastiti</t>
    </r>
  </si>
  <si>
    <r>
      <t>Ostali nespomenuti rashodi poslovanja-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</si>
  <si>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donacije</t>
    </r>
  </si>
  <si>
    <r>
      <t>Ostali nespomenuti rashodi poslovanja-</t>
    </r>
    <r>
      <rPr>
        <sz val="9"/>
        <color rgb="FFFF0000"/>
        <rFont val="Bahnschrift Condensed"/>
        <family val="2"/>
        <charset val="238"/>
      </rPr>
      <t>donacije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</si>
  <si>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donacije</t>
    </r>
  </si>
  <si>
    <r>
      <t xml:space="preserve">Knjige, umjetnička djela i ost.vrijednosti - </t>
    </r>
    <r>
      <rPr>
        <sz val="9"/>
        <color rgb="FFFF0000"/>
        <rFont val="Bahnschrift Condensed"/>
        <family val="2"/>
        <charset val="238"/>
      </rPr>
      <t>donacije</t>
    </r>
  </si>
  <si>
    <r>
      <t>UKUPNO -</t>
    </r>
    <r>
      <rPr>
        <sz val="9"/>
        <color rgb="FFFF0000"/>
        <rFont val="Bahnschrift Condensed"/>
        <family val="2"/>
        <charset val="238"/>
      </rPr>
      <t>DONACIJE</t>
    </r>
  </si>
  <si>
    <r>
      <t>UKUPNO -</t>
    </r>
    <r>
      <rPr>
        <sz val="9"/>
        <color rgb="FFFF0000"/>
        <rFont val="Bahnschrift Condensed"/>
        <family val="2"/>
        <charset val="238"/>
      </rPr>
      <t>PRIHODI OD NEFINANCIJSKE IMOV.</t>
    </r>
  </si>
  <si>
    <r>
      <t>UKUPNO.-</t>
    </r>
    <r>
      <rPr>
        <sz val="9"/>
        <color rgb="FFFF0000"/>
        <rFont val="Bahnschrift Condensed"/>
        <family val="2"/>
        <charset val="238"/>
      </rPr>
      <t>EU SREDSTVA</t>
    </r>
  </si>
  <si>
    <t>S V E U K U P N O   R A S H O D I</t>
  </si>
  <si>
    <t>Prihodi iz nadležnog pror. za financ. rash. posl.</t>
  </si>
  <si>
    <t>Prihodi iz nadležnog pror. za financ. nefinan.imov.</t>
  </si>
  <si>
    <t xml:space="preserve">Naknade troškova osobama izvan rad.odnosa </t>
  </si>
  <si>
    <t xml:space="preserve">Ostali financijski rashodi </t>
  </si>
  <si>
    <t xml:space="preserve">Tekuće donacije </t>
  </si>
  <si>
    <t xml:space="preserve">Postrojenja i oprema </t>
  </si>
  <si>
    <r>
      <t>Plaće - bruto</t>
    </r>
    <r>
      <rPr>
        <sz val="9"/>
        <color rgb="FFFF0000"/>
        <rFont val="Bahnschrift Condensed"/>
        <family val="2"/>
        <charset val="238"/>
      </rPr>
      <t xml:space="preserve"> - državni pror.</t>
    </r>
  </si>
  <si>
    <r>
      <t xml:space="preserve">Ostali rashodi za zaposlene </t>
    </r>
    <r>
      <rPr>
        <sz val="9"/>
        <color rgb="FFFF0000"/>
        <rFont val="Bahnschrift Condensed"/>
        <family val="2"/>
        <charset val="238"/>
      </rPr>
      <t>- državni pror.</t>
    </r>
  </si>
  <si>
    <r>
      <t>Doprinosi na plaće</t>
    </r>
    <r>
      <rPr>
        <sz val="9"/>
        <color rgb="FFFF0000"/>
        <rFont val="Bahnschrift Condensed"/>
        <family val="2"/>
        <charset val="238"/>
      </rPr>
      <t xml:space="preserve"> - državni pror.</t>
    </r>
  </si>
  <si>
    <r>
      <t xml:space="preserve">Naknade troškova zaposlenima </t>
    </r>
    <r>
      <rPr>
        <sz val="9"/>
        <color rgb="FFFF0000"/>
        <rFont val="Bahnschrift Condensed"/>
        <family val="2"/>
        <charset val="238"/>
      </rPr>
      <t>- državni pror.</t>
    </r>
  </si>
  <si>
    <r>
      <t xml:space="preserve">Rashodi za materijal i energiju </t>
    </r>
    <r>
      <rPr>
        <sz val="9"/>
        <color rgb="FFFF0000"/>
        <rFont val="Bahnschrift Condensed"/>
        <family val="2"/>
        <charset val="238"/>
      </rPr>
      <t>- državni proračun</t>
    </r>
  </si>
  <si>
    <r>
      <t>Rashodi za usluge</t>
    </r>
    <r>
      <rPr>
        <sz val="9"/>
        <color rgb="FFFF0000"/>
        <rFont val="Bahnschrift Condensed"/>
        <family val="2"/>
        <charset val="238"/>
      </rPr>
      <t xml:space="preserve"> - državni pror.</t>
    </r>
  </si>
  <si>
    <r>
      <t xml:space="preserve">Ostali nespomenuti rashodi poslovanja </t>
    </r>
    <r>
      <rPr>
        <sz val="9"/>
        <color rgb="FFFF0000"/>
        <rFont val="Bahnschrift Condensed"/>
        <family val="2"/>
        <charset val="238"/>
      </rPr>
      <t>- državni pror.</t>
    </r>
  </si>
  <si>
    <r>
      <t xml:space="preserve">Zatezne kamate </t>
    </r>
    <r>
      <rPr>
        <sz val="9"/>
        <color rgb="FFFF0000"/>
        <rFont val="Bahnschrift Condensed"/>
        <family val="2"/>
        <charset val="238"/>
      </rPr>
      <t>- državni pror.</t>
    </r>
  </si>
  <si>
    <r>
      <t>Ostale naknade građ. I kućanstvima iz proračuna</t>
    </r>
    <r>
      <rPr>
        <sz val="9"/>
        <color rgb="FFFF0000"/>
        <rFont val="Bahnschrift Condensed"/>
        <family val="2"/>
        <charset val="238"/>
      </rPr>
      <t xml:space="preserve"> - drž.pror</t>
    </r>
  </si>
  <si>
    <r>
      <t>Postrojenja i oprema</t>
    </r>
    <r>
      <rPr>
        <sz val="9"/>
        <color rgb="FFFF0000"/>
        <rFont val="Bahnschrift Condensed"/>
        <family val="2"/>
        <charset val="238"/>
      </rPr>
      <t xml:space="preserve"> - državni pror.</t>
    </r>
  </si>
  <si>
    <r>
      <t xml:space="preserve">Knjige, umjetnička djela i ost.vrijednosti </t>
    </r>
    <r>
      <rPr>
        <sz val="9"/>
        <color rgb="FFFF0000"/>
        <rFont val="Bahnschrift Condensed"/>
        <family val="2"/>
        <charset val="238"/>
      </rPr>
      <t>- državni pror.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</si>
  <si>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e-tehničar</t>
    </r>
  </si>
  <si>
    <r>
      <t>UKUPNO -</t>
    </r>
    <r>
      <rPr>
        <sz val="9"/>
        <color rgb="FFFF0000"/>
        <rFont val="Bahnschrift Condensed"/>
        <family val="2"/>
        <charset val="238"/>
      </rPr>
      <t>EU SREDSTVA</t>
    </r>
  </si>
  <si>
    <t>11</t>
  </si>
  <si>
    <t>15</t>
  </si>
  <si>
    <t>14</t>
  </si>
  <si>
    <t>122</t>
  </si>
  <si>
    <t>411</t>
  </si>
  <si>
    <t>466</t>
  </si>
  <si>
    <t>22</t>
  </si>
  <si>
    <t>511</t>
  </si>
  <si>
    <t>611</t>
  </si>
  <si>
    <t>PP00375</t>
  </si>
  <si>
    <t>PP00378</t>
  </si>
  <si>
    <t>PP00381</t>
  </si>
  <si>
    <t>PP00376</t>
  </si>
  <si>
    <t>PP00377</t>
  </si>
  <si>
    <t>VP00317</t>
  </si>
  <si>
    <t>VP00322</t>
  </si>
  <si>
    <t>VP00320</t>
  </si>
  <si>
    <t>VP00323</t>
  </si>
  <si>
    <t>PR00741</t>
  </si>
  <si>
    <t>PR00742</t>
  </si>
  <si>
    <t>PR00743</t>
  </si>
  <si>
    <t>PR00717</t>
  </si>
  <si>
    <t>PR00718</t>
  </si>
  <si>
    <t>PR00719</t>
  </si>
  <si>
    <t>PR00720</t>
  </si>
  <si>
    <t>PR00744</t>
  </si>
  <si>
    <t>PR00721</t>
  </si>
  <si>
    <t>PR00745</t>
  </si>
  <si>
    <t>PR00746</t>
  </si>
  <si>
    <t>VP00324</t>
  </si>
  <si>
    <t>VP00331</t>
  </si>
  <si>
    <r>
      <t>UKUPNO.-</t>
    </r>
    <r>
      <rPr>
        <sz val="9"/>
        <color rgb="FFFF0000"/>
        <rFont val="Bahnschrift Condensed"/>
        <family val="2"/>
        <charset val="238"/>
      </rPr>
      <t>DONACIJE</t>
    </r>
  </si>
  <si>
    <t>str. 1</t>
  </si>
  <si>
    <t>str. 2</t>
  </si>
  <si>
    <t>str. 3</t>
  </si>
  <si>
    <t>str. 4</t>
  </si>
  <si>
    <r>
      <t>Tekuće pomoći iz drž.pror.korisnicima pror.JLPS-</t>
    </r>
    <r>
      <rPr>
        <sz val="9"/>
        <color rgb="FFFF0000"/>
        <rFont val="Bahnschrift Condensed"/>
        <family val="2"/>
        <charset val="238"/>
      </rPr>
      <t>drž.pror.</t>
    </r>
  </si>
  <si>
    <r>
      <t>Kapitalne pomoći iz drž.pror.korisnicima pror.JLPS-</t>
    </r>
    <r>
      <rPr>
        <sz val="9"/>
        <color rgb="FFFF0000"/>
        <rFont val="Bahnschrift Condensed"/>
        <family val="2"/>
        <charset val="238"/>
      </rPr>
      <t>drž.pr.</t>
    </r>
  </si>
  <si>
    <r>
      <t>Višak prihoda poslovanja-</t>
    </r>
    <r>
      <rPr>
        <sz val="9"/>
        <color rgb="FFFF0000"/>
        <rFont val="Bahnschrift Condensed"/>
        <family val="2"/>
        <charset val="238"/>
      </rPr>
      <t>drž.pror.</t>
    </r>
  </si>
  <si>
    <r>
      <t xml:space="preserve">Tek.pomoći iz drž.pror.temeljem prijenosa EU sred. - </t>
    </r>
    <r>
      <rPr>
        <sz val="9"/>
        <color rgb="FFFF0000"/>
        <rFont val="Bahnschrift Condensed"/>
        <family val="2"/>
        <charset val="238"/>
      </rPr>
      <t>EU</t>
    </r>
  </si>
  <si>
    <r>
      <t xml:space="preserve">Kamate na depozite po viđenju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</si>
  <si>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Prihodi od pruženih usluga - </t>
    </r>
    <r>
      <rPr>
        <sz val="9"/>
        <color rgb="FFFF0000"/>
        <rFont val="Bahnschrift Condensed"/>
        <family val="2"/>
        <charset val="238"/>
      </rPr>
      <t>vlastiti</t>
    </r>
  </si>
  <si>
    <r>
      <t xml:space="preserve">Ostali prihodi - </t>
    </r>
    <r>
      <rPr>
        <sz val="9"/>
        <color rgb="FFFF0000"/>
        <rFont val="Bahnschrift Condensed"/>
        <family val="2"/>
        <charset val="238"/>
      </rPr>
      <t>vlastiti</t>
    </r>
  </si>
  <si>
    <t>VR00367</t>
  </si>
  <si>
    <t>VR00368</t>
  </si>
  <si>
    <t>VR00369</t>
  </si>
  <si>
    <t>VR00370</t>
  </si>
  <si>
    <t>VR00451</t>
  </si>
  <si>
    <t>VR00372</t>
  </si>
  <si>
    <t>VR00374</t>
  </si>
  <si>
    <t>VR00375</t>
  </si>
  <si>
    <t>VR01238</t>
  </si>
  <si>
    <t>VR00377</t>
  </si>
  <si>
    <t>VR00471</t>
  </si>
  <si>
    <t>VR00428</t>
  </si>
  <si>
    <t>VR00429</t>
  </si>
  <si>
    <t>VR00845</t>
  </si>
  <si>
    <t>VR00430</t>
  </si>
  <si>
    <t>VR00371</t>
  </si>
  <si>
    <t>VR00431</t>
  </si>
  <si>
    <t>VR00976</t>
  </si>
  <si>
    <t>VR00658</t>
  </si>
  <si>
    <t>VR00376</t>
  </si>
  <si>
    <t>VR00659</t>
  </si>
  <si>
    <t>VR01239</t>
  </si>
  <si>
    <t>VR01225</t>
  </si>
  <si>
    <t>VR00975</t>
  </si>
  <si>
    <t>VR00657</t>
  </si>
  <si>
    <t>Kapitalne  donacije od ostalih subjekata izvan općeg pror.</t>
  </si>
  <si>
    <t>Kapitalne donacije od ostalih subjekata izvan općeg pror.</t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</si>
  <si>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EU sredstva</t>
    </r>
  </si>
  <si>
    <r>
      <t xml:space="preserve">Naknade troškova osobama izvan rad.odnosa - </t>
    </r>
    <r>
      <rPr>
        <sz val="9"/>
        <color rgb="FFFF0000"/>
        <rFont val="Bahnschrift Condensed"/>
        <family val="2"/>
        <charset val="238"/>
      </rPr>
      <t>drž. pror.</t>
    </r>
  </si>
  <si>
    <t>VP00328</t>
  </si>
  <si>
    <t>VP00353</t>
  </si>
  <si>
    <t>VR00967</t>
  </si>
  <si>
    <t>Projek.  2026.</t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</si>
  <si>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kult.i jav.djel.</t>
    </r>
  </si>
  <si>
    <r>
      <t xml:space="preserve">UKUPNO - </t>
    </r>
    <r>
      <rPr>
        <sz val="9"/>
        <color rgb="FFFF0000"/>
        <rFont val="Bahnschrift Condensed"/>
        <family val="2"/>
        <charset val="238"/>
      </rPr>
      <t>izvor 11</t>
    </r>
  </si>
  <si>
    <t>VP00404</t>
  </si>
  <si>
    <r>
      <t xml:space="preserve">Višak prihoda poslovanja - </t>
    </r>
    <r>
      <rPr>
        <sz val="9"/>
        <color rgb="FFFF0000"/>
        <rFont val="Bahnschrift Condensed"/>
        <family val="2"/>
        <charset val="238"/>
      </rPr>
      <t>EU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</si>
  <si>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kult.i javne djel.</t>
    </r>
  </si>
  <si>
    <t>PR01730</t>
  </si>
  <si>
    <r>
      <t xml:space="preserve">Ostali nespomenuti rashodi poslovanja - </t>
    </r>
    <r>
      <rPr>
        <sz val="9"/>
        <color rgb="FFFF0000"/>
        <rFont val="Bahnschrift Condensed"/>
        <family val="2"/>
        <charset val="238"/>
      </rPr>
      <t>osiguranje škola</t>
    </r>
  </si>
  <si>
    <t>PR01696</t>
  </si>
  <si>
    <r>
      <t xml:space="preserve">Ostale tekuće donacije </t>
    </r>
    <r>
      <rPr>
        <sz val="9"/>
        <color rgb="FFFF0000"/>
        <rFont val="Bahnschrift Condensed"/>
        <family val="2"/>
        <charset val="238"/>
      </rPr>
      <t>- državni proračun</t>
    </r>
  </si>
  <si>
    <t>VR01411</t>
  </si>
  <si>
    <r>
      <t xml:space="preserve">Naknade troškova zaposlenima  </t>
    </r>
    <r>
      <rPr>
        <sz val="9"/>
        <color rgb="FFFF0000"/>
        <rFont val="Bahnschrift Condensed"/>
        <family val="2"/>
        <charset val="238"/>
      </rPr>
      <t>- EU sredstva</t>
    </r>
  </si>
  <si>
    <r>
      <t xml:space="preserve">Rashodi za usluge - </t>
    </r>
    <r>
      <rPr>
        <sz val="9"/>
        <color rgb="FFFF0000"/>
        <rFont val="Bahnschrift Condensed"/>
        <family val="2"/>
        <charset val="238"/>
      </rPr>
      <t>EU sredstva</t>
    </r>
  </si>
  <si>
    <t>VR01422</t>
  </si>
  <si>
    <t>VR01422-1</t>
  </si>
  <si>
    <t>VR01422-2</t>
  </si>
  <si>
    <t>Plan 2025.</t>
  </si>
  <si>
    <t>Projek.  2027.</t>
  </si>
  <si>
    <t xml:space="preserve">  P L A N    P R I H O D A   I   R A S H O D A    2025. G O D I N E,   P R O J E K C I J E  2026. - 2027. GODINE</t>
  </si>
  <si>
    <t>UKUPNO PRORAČUN</t>
  </si>
  <si>
    <t>UKUPNO VANPRORAČUNSKI</t>
  </si>
  <si>
    <t>str. 5</t>
  </si>
  <si>
    <r>
      <t xml:space="preserve">Tekuće pomoći pror.korisnicima iz pror.koji nije nadležan </t>
    </r>
    <r>
      <rPr>
        <sz val="9"/>
        <color rgb="FFFF0000"/>
        <rFont val="Bahnschrift Condensed"/>
        <family val="2"/>
        <charset val="238"/>
      </rPr>
      <t>Grad</t>
    </r>
  </si>
  <si>
    <t xml:space="preserve">Tekuće pomoći pror.korisnicima iz pror.koji nije nadležan </t>
  </si>
  <si>
    <t>Višak prihoda poslovanja</t>
  </si>
  <si>
    <r>
      <t xml:space="preserve">Naknade troškova osobama izvan rad.odnosa - </t>
    </r>
    <r>
      <rPr>
        <sz val="9"/>
        <color rgb="FFFF0000"/>
        <rFont val="Bahnschrift Condensed"/>
        <family val="2"/>
        <charset val="238"/>
      </rPr>
      <t>EU sredstva</t>
    </r>
  </si>
  <si>
    <t>VP00333</t>
  </si>
  <si>
    <t>32</t>
  </si>
  <si>
    <t>566</t>
  </si>
  <si>
    <t>VP00330</t>
  </si>
  <si>
    <t>711</t>
  </si>
  <si>
    <t>Planirano  2024.</t>
  </si>
  <si>
    <t>VR01445</t>
  </si>
  <si>
    <t>OIB:  65398086491</t>
  </si>
  <si>
    <t>Oprema</t>
  </si>
  <si>
    <r>
      <t>Prihodi iz nadležnog pror. za financ. rash. posl.-</t>
    </r>
    <r>
      <rPr>
        <sz val="9"/>
        <color rgb="FFFF0000"/>
        <rFont val="Bahnschrift Condensed"/>
        <family val="2"/>
        <charset val="238"/>
      </rPr>
      <t>osiguranje šk.zgrada</t>
    </r>
  </si>
  <si>
    <r>
      <t>Prihodi iz nadležnog pror. za financ. nefinan.imov.-</t>
    </r>
    <r>
      <rPr>
        <sz val="9"/>
        <color rgb="FFFF0000"/>
        <rFont val="Bahnschrift Condensed"/>
        <family val="2"/>
        <charset val="238"/>
      </rPr>
      <t>knjižna građa</t>
    </r>
  </si>
  <si>
    <r>
      <t xml:space="preserve">Knjige, umjetnička djela i ost.vrijed. - </t>
    </r>
    <r>
      <rPr>
        <sz val="9"/>
        <color rgb="FFFF0000"/>
        <rFont val="Bahnschrift Condensed"/>
        <family val="2"/>
        <charset val="238"/>
      </rPr>
      <t>knjižna građa</t>
    </r>
  </si>
  <si>
    <t xml:space="preserve">KOMERCIJALNA I TRGOVAČKA  ŠKOLA </t>
  </si>
  <si>
    <r>
      <t xml:space="preserve">UKUPNO - </t>
    </r>
    <r>
      <rPr>
        <sz val="9"/>
        <color rgb="FFFF0000"/>
        <rFont val="Bahnschrift Condensed"/>
        <family val="2"/>
        <charset val="238"/>
      </rPr>
      <t>knjižna građa</t>
    </r>
  </si>
  <si>
    <r>
      <t xml:space="preserve">Postrojenja i oprema - </t>
    </r>
    <r>
      <rPr>
        <sz val="9"/>
        <color rgb="FFFF0000"/>
        <rFont val="Bahnschrift Condensed"/>
        <family val="2"/>
        <charset val="238"/>
      </rPr>
      <t>prih.od nefin.im.</t>
    </r>
  </si>
  <si>
    <t>PP00380</t>
  </si>
  <si>
    <t>VP00816</t>
  </si>
  <si>
    <t>PR02099-1</t>
  </si>
  <si>
    <t>VR00844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</si>
</sst>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9"/>
      <color theme="1"/>
      <name val="Bahnschrift Condensed"/>
      <family val="2"/>
      <charset val="238"/>
    </font>
    <font>
      <sz val="9"/>
      <color rgb="FFFF0000"/>
      <name val="Bahnschrift Condensed"/>
      <family val="2"/>
      <charset val="238"/>
    </font>
    <font>
      <sz val="11"/>
      <color theme="9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9"/>
      <color rgb="FF0070C0"/>
      <name val="Arial"/>
      <family val="2"/>
      <charset val="238"/>
    </font>
    <font>
      <b/>
      <sz val="9"/>
      <color theme="8" tint="-0.249977111117893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15" fillId="0" borderId="0" xfId="0" applyFont="1"/>
    <xf numFmtId="43" fontId="15" fillId="0" borderId="1" xfId="1" applyFont="1" applyBorder="1"/>
    <xf numFmtId="43" fontId="14" fillId="0" borderId="1" xfId="1" applyFont="1" applyBorder="1"/>
    <xf numFmtId="43" fontId="16" fillId="0" borderId="1" xfId="1" applyFont="1" applyBorder="1"/>
    <xf numFmtId="0" fontId="15" fillId="0" borderId="0" xfId="0" applyFont="1" applyAlignment="1">
      <alignment horizontal="center"/>
    </xf>
    <xf numFmtId="43" fontId="9" fillId="0" borderId="1" xfId="1" applyFont="1" applyBorder="1" applyAlignment="1">
      <alignment horizontal="center"/>
    </xf>
    <xf numFmtId="43" fontId="9" fillId="0" borderId="0" xfId="1" applyFont="1" applyAlignment="1">
      <alignment horizontal="center"/>
    </xf>
    <xf numFmtId="43" fontId="9" fillId="0" borderId="0" xfId="1" applyFont="1" applyAlignment="1">
      <alignment horizontal="left"/>
    </xf>
    <xf numFmtId="43" fontId="9" fillId="0" borderId="1" xfId="1" applyFont="1" applyBorder="1"/>
    <xf numFmtId="43" fontId="17" fillId="0" borderId="1" xfId="1" applyFont="1" applyBorder="1"/>
    <xf numFmtId="43" fontId="10" fillId="0" borderId="1" xfId="1" applyFont="1" applyBorder="1"/>
    <xf numFmtId="43" fontId="18" fillId="0" borderId="1" xfId="1" applyFont="1" applyBorder="1"/>
    <xf numFmtId="43" fontId="13" fillId="0" borderId="1" xfId="1" applyFont="1" applyBorder="1"/>
    <xf numFmtId="43" fontId="9" fillId="0" borderId="0" xfId="1" applyFont="1"/>
    <xf numFmtId="43" fontId="17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10" fillId="0" borderId="0" xfId="1" applyFont="1" applyBorder="1"/>
    <xf numFmtId="43" fontId="16" fillId="0" borderId="0" xfId="1" applyFont="1" applyBorder="1"/>
    <xf numFmtId="0" fontId="19" fillId="0" borderId="1" xfId="0" applyFont="1" applyBorder="1" applyAlignment="1">
      <alignment horizontal="left"/>
    </xf>
    <xf numFmtId="0" fontId="4" fillId="0" borderId="0" xfId="0" applyFont="1"/>
    <xf numFmtId="43" fontId="18" fillId="0" borderId="0" xfId="1" applyFont="1" applyBorder="1"/>
    <xf numFmtId="0" fontId="14" fillId="0" borderId="0" xfId="0" applyFont="1" applyAlignment="1">
      <alignment horizontal="left"/>
    </xf>
    <xf numFmtId="49" fontId="15" fillId="0" borderId="0" xfId="0" applyNumberFormat="1" applyFont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3" fontId="22" fillId="0" borderId="1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49" fontId="25" fillId="0" borderId="0" xfId="0" applyNumberFormat="1" applyFont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49" fontId="25" fillId="0" borderId="1" xfId="1" applyNumberFormat="1" applyFont="1" applyBorder="1" applyAlignment="1">
      <alignment horizontal="center"/>
    </xf>
    <xf numFmtId="49" fontId="27" fillId="0" borderId="1" xfId="1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5"/>
  <sheetViews>
    <sheetView tabSelected="1" workbookViewId="0">
      <selection activeCell="C119" sqref="C119"/>
    </sheetView>
  </sheetViews>
  <sheetFormatPr defaultRowHeight="15" x14ac:dyDescent="0.25"/>
  <cols>
    <col min="1" max="1" width="10.5703125" customWidth="1"/>
    <col min="2" max="2" width="38.42578125" customWidth="1"/>
    <col min="3" max="3" width="9.85546875" customWidth="1"/>
    <col min="4" max="4" width="4.7109375" style="38" customWidth="1"/>
    <col min="5" max="5" width="5.7109375" style="49" customWidth="1"/>
    <col min="6" max="6" width="14.5703125" style="19" customWidth="1"/>
    <col min="7" max="8" width="14.140625" style="26" customWidth="1"/>
    <col min="9" max="9" width="14" style="13" customWidth="1"/>
  </cols>
  <sheetData>
    <row r="1" spans="1:9" x14ac:dyDescent="0.25">
      <c r="A1" s="58" t="s">
        <v>201</v>
      </c>
      <c r="B1" s="58"/>
      <c r="C1" s="58"/>
      <c r="D1" s="37"/>
      <c r="E1" s="48"/>
      <c r="F1" s="27"/>
      <c r="G1" s="20"/>
    </row>
    <row r="2" spans="1:9" x14ac:dyDescent="0.25">
      <c r="A2" s="58" t="s">
        <v>3</v>
      </c>
      <c r="B2" s="58"/>
      <c r="C2" s="58"/>
      <c r="D2" s="37"/>
      <c r="E2" s="48"/>
      <c r="F2" s="27"/>
      <c r="G2" s="20"/>
      <c r="I2" s="17" t="s">
        <v>120</v>
      </c>
    </row>
    <row r="3" spans="1:9" x14ac:dyDescent="0.25">
      <c r="A3" s="58" t="s">
        <v>196</v>
      </c>
      <c r="B3" s="58"/>
      <c r="C3" s="58"/>
      <c r="D3" s="37"/>
      <c r="E3" s="48"/>
      <c r="F3" s="27"/>
      <c r="G3" s="20"/>
    </row>
    <row r="4" spans="1:9" x14ac:dyDescent="0.25">
      <c r="A4" s="1"/>
      <c r="B4" s="1"/>
      <c r="C4" s="1"/>
      <c r="G4" s="20"/>
    </row>
    <row r="5" spans="1:9" ht="18.75" x14ac:dyDescent="0.3">
      <c r="B5" s="59" t="s">
        <v>181</v>
      </c>
      <c r="C5" s="59"/>
      <c r="D5" s="59"/>
      <c r="E5" s="59"/>
      <c r="F5" s="59"/>
      <c r="G5" s="59"/>
      <c r="H5" s="59"/>
      <c r="I5" s="59"/>
    </row>
    <row r="6" spans="1:9" s="47" customFormat="1" ht="11.25" x14ac:dyDescent="0.2">
      <c r="A6" s="4" t="s">
        <v>0</v>
      </c>
      <c r="B6" s="4" t="s">
        <v>1</v>
      </c>
      <c r="C6" s="4" t="s">
        <v>2</v>
      </c>
      <c r="D6" s="12" t="s">
        <v>5</v>
      </c>
      <c r="E6" s="50" t="s">
        <v>5</v>
      </c>
      <c r="F6" s="45" t="s">
        <v>194</v>
      </c>
      <c r="G6" s="46" t="s">
        <v>179</v>
      </c>
      <c r="H6" s="46" t="s">
        <v>163</v>
      </c>
      <c r="I6" s="46" t="s">
        <v>180</v>
      </c>
    </row>
    <row r="7" spans="1:9" x14ac:dyDescent="0.25">
      <c r="A7" s="60" t="s">
        <v>4</v>
      </c>
      <c r="B7" s="61"/>
      <c r="C7" s="3"/>
      <c r="D7" s="39"/>
      <c r="E7" s="51"/>
      <c r="F7" s="18"/>
      <c r="G7" s="21"/>
      <c r="H7" s="21"/>
      <c r="I7" s="14"/>
    </row>
    <row r="8" spans="1:9" x14ac:dyDescent="0.25">
      <c r="A8" s="3">
        <v>671110</v>
      </c>
      <c r="B8" s="5" t="s">
        <v>164</v>
      </c>
      <c r="C8" s="6" t="s">
        <v>97</v>
      </c>
      <c r="D8" s="39" t="s">
        <v>88</v>
      </c>
      <c r="E8" s="52" t="s">
        <v>88</v>
      </c>
      <c r="F8" s="18">
        <v>588</v>
      </c>
      <c r="G8" s="22">
        <f>G42</f>
        <v>588</v>
      </c>
      <c r="H8" s="22">
        <f t="shared" ref="H8:I8" si="0">H42</f>
        <v>588</v>
      </c>
      <c r="I8" s="22">
        <f t="shared" si="0"/>
        <v>588</v>
      </c>
    </row>
    <row r="9" spans="1:9" x14ac:dyDescent="0.25">
      <c r="A9" s="3">
        <v>671110</v>
      </c>
      <c r="B9" s="5" t="s">
        <v>6</v>
      </c>
      <c r="C9" s="6" t="s">
        <v>98</v>
      </c>
      <c r="D9" s="39" t="s">
        <v>89</v>
      </c>
      <c r="E9" s="52" t="s">
        <v>89</v>
      </c>
      <c r="F9" s="18">
        <v>1300</v>
      </c>
      <c r="G9" s="18">
        <f>G47</f>
        <v>3000</v>
      </c>
      <c r="H9" s="18">
        <f t="shared" ref="H9:I9" si="1">H47</f>
        <v>3000</v>
      </c>
      <c r="I9" s="18">
        <f t="shared" si="1"/>
        <v>3000</v>
      </c>
    </row>
    <row r="10" spans="1:9" x14ac:dyDescent="0.25">
      <c r="A10" s="3">
        <v>671110</v>
      </c>
      <c r="B10" s="5" t="s">
        <v>7</v>
      </c>
      <c r="C10" s="6" t="s">
        <v>99</v>
      </c>
      <c r="D10" s="39" t="s">
        <v>90</v>
      </c>
      <c r="E10" s="52" t="s">
        <v>90</v>
      </c>
      <c r="F10" s="18">
        <v>1920</v>
      </c>
      <c r="G10" s="18">
        <f>G49</f>
        <v>1950</v>
      </c>
      <c r="H10" s="18">
        <f t="shared" ref="H10:I10" si="2">H49</f>
        <v>1950</v>
      </c>
      <c r="I10" s="18">
        <f t="shared" si="2"/>
        <v>1950</v>
      </c>
    </row>
    <row r="11" spans="1:9" x14ac:dyDescent="0.25">
      <c r="A11" s="3">
        <v>671110</v>
      </c>
      <c r="B11" s="5" t="s">
        <v>198</v>
      </c>
      <c r="C11" s="6" t="s">
        <v>97</v>
      </c>
      <c r="D11" s="39" t="s">
        <v>88</v>
      </c>
      <c r="E11" s="52" t="s">
        <v>88</v>
      </c>
      <c r="F11" s="18">
        <v>561</v>
      </c>
      <c r="G11" s="18">
        <f>G43</f>
        <v>350</v>
      </c>
      <c r="H11" s="18">
        <f t="shared" ref="H11:I11" si="3">H43</f>
        <v>350</v>
      </c>
      <c r="I11" s="18">
        <f t="shared" si="3"/>
        <v>350</v>
      </c>
    </row>
    <row r="12" spans="1:9" x14ac:dyDescent="0.25">
      <c r="A12" s="3">
        <v>671210</v>
      </c>
      <c r="B12" s="5" t="s">
        <v>199</v>
      </c>
      <c r="C12" s="6" t="s">
        <v>204</v>
      </c>
      <c r="D12" s="39"/>
      <c r="E12" s="52" t="s">
        <v>88</v>
      </c>
      <c r="F12" s="18"/>
      <c r="G12" s="18">
        <f>G51</f>
        <v>1277</v>
      </c>
      <c r="H12" s="18">
        <f t="shared" ref="H12:I12" si="4">H51</f>
        <v>1277</v>
      </c>
      <c r="I12" s="18">
        <f t="shared" si="4"/>
        <v>1277</v>
      </c>
    </row>
    <row r="13" spans="1:9" x14ac:dyDescent="0.25">
      <c r="A13" s="3">
        <v>671110</v>
      </c>
      <c r="B13" s="5" t="s">
        <v>8</v>
      </c>
      <c r="C13" s="6" t="s">
        <v>100</v>
      </c>
      <c r="D13" s="39" t="s">
        <v>91</v>
      </c>
      <c r="E13" s="52" t="s">
        <v>91</v>
      </c>
      <c r="F13" s="18">
        <v>74381</v>
      </c>
      <c r="G13" s="18">
        <f>SUM(G52:G58)</f>
        <v>75810</v>
      </c>
      <c r="H13" s="18">
        <f t="shared" ref="H13:I13" si="5">SUM(H52:H58)</f>
        <v>77580</v>
      </c>
      <c r="I13" s="18">
        <f t="shared" si="5"/>
        <v>79580</v>
      </c>
    </row>
    <row r="14" spans="1:9" x14ac:dyDescent="0.25">
      <c r="A14" s="3">
        <v>671210</v>
      </c>
      <c r="B14" s="5" t="s">
        <v>9</v>
      </c>
      <c r="C14" s="6" t="s">
        <v>101</v>
      </c>
      <c r="D14" s="39" t="s">
        <v>91</v>
      </c>
      <c r="E14" s="52" t="s">
        <v>91</v>
      </c>
      <c r="F14" s="18">
        <v>3549</v>
      </c>
      <c r="G14" s="18">
        <f>SUM(G59:G60)</f>
        <v>2190</v>
      </c>
      <c r="H14" s="18">
        <f t="shared" ref="H14:I14" si="6">SUM(H59:H60)</f>
        <v>2120</v>
      </c>
      <c r="I14" s="18">
        <f t="shared" si="6"/>
        <v>2120</v>
      </c>
    </row>
    <row r="15" spans="1:9" x14ac:dyDescent="0.25">
      <c r="A15" s="3"/>
      <c r="B15" s="5" t="s">
        <v>10</v>
      </c>
      <c r="C15" s="6"/>
      <c r="D15" s="39"/>
      <c r="E15" s="52"/>
      <c r="F15" s="23">
        <f t="shared" ref="F15:I15" si="7">SUM(F13:F14)</f>
        <v>77930</v>
      </c>
      <c r="G15" s="23">
        <f t="shared" si="7"/>
        <v>78000</v>
      </c>
      <c r="H15" s="23">
        <f t="shared" si="7"/>
        <v>79700</v>
      </c>
      <c r="I15" s="23">
        <f t="shared" si="7"/>
        <v>81700</v>
      </c>
    </row>
    <row r="16" spans="1:9" x14ac:dyDescent="0.25">
      <c r="A16" s="3">
        <v>636120</v>
      </c>
      <c r="B16" s="5" t="s">
        <v>124</v>
      </c>
      <c r="C16" s="6" t="s">
        <v>102</v>
      </c>
      <c r="D16" s="39" t="s">
        <v>92</v>
      </c>
      <c r="E16" s="52" t="s">
        <v>95</v>
      </c>
      <c r="F16" s="18">
        <v>974198</v>
      </c>
      <c r="G16" s="18">
        <f>SUM(G74:G84)</f>
        <v>1149690</v>
      </c>
      <c r="H16" s="18">
        <f t="shared" ref="H16:I16" si="8">SUM(H74:H84)</f>
        <v>1122790</v>
      </c>
      <c r="I16" s="18">
        <f t="shared" si="8"/>
        <v>1183840</v>
      </c>
    </row>
    <row r="17" spans="1:9" x14ac:dyDescent="0.25">
      <c r="A17" s="3">
        <v>636130</v>
      </c>
      <c r="B17" s="5" t="s">
        <v>185</v>
      </c>
      <c r="C17" s="6" t="s">
        <v>189</v>
      </c>
      <c r="D17" s="39" t="s">
        <v>92</v>
      </c>
      <c r="E17" s="52" t="s">
        <v>95</v>
      </c>
      <c r="F17" s="18"/>
      <c r="G17" s="18"/>
      <c r="H17" s="18"/>
      <c r="I17" s="18"/>
    </row>
    <row r="18" spans="1:9" x14ac:dyDescent="0.25">
      <c r="A18" s="3">
        <v>636220</v>
      </c>
      <c r="B18" s="5" t="s">
        <v>125</v>
      </c>
      <c r="C18" s="6" t="s">
        <v>117</v>
      </c>
      <c r="D18" s="39" t="s">
        <v>92</v>
      </c>
      <c r="E18" s="52" t="s">
        <v>95</v>
      </c>
      <c r="F18" s="18">
        <v>3318</v>
      </c>
      <c r="G18" s="18">
        <f>SUM(G85:G86)</f>
        <v>5500</v>
      </c>
      <c r="H18" s="18">
        <f t="shared" ref="H18:I18" si="9">SUM(H85:H86)</f>
        <v>5500</v>
      </c>
      <c r="I18" s="18">
        <f t="shared" si="9"/>
        <v>5500</v>
      </c>
    </row>
    <row r="19" spans="1:9" x14ac:dyDescent="0.25">
      <c r="A19" s="3">
        <v>922110</v>
      </c>
      <c r="B19" s="5" t="s">
        <v>126</v>
      </c>
      <c r="C19" s="6" t="s">
        <v>118</v>
      </c>
      <c r="D19" s="39" t="s">
        <v>92</v>
      </c>
      <c r="E19" s="52" t="s">
        <v>95</v>
      </c>
      <c r="F19" s="18">
        <v>6780</v>
      </c>
      <c r="G19" s="18">
        <v>0</v>
      </c>
      <c r="H19" s="18">
        <f t="shared" ref="H19:H22" si="10">I19/7.5345</f>
        <v>0</v>
      </c>
      <c r="I19" s="15"/>
    </row>
    <row r="20" spans="1:9" x14ac:dyDescent="0.25">
      <c r="A20" s="3"/>
      <c r="B20" s="5" t="s">
        <v>17</v>
      </c>
      <c r="C20" s="6"/>
      <c r="D20" s="39"/>
      <c r="E20" s="52"/>
      <c r="F20" s="23">
        <f t="shared" ref="F20:I20" si="11">SUM(F16:F19)</f>
        <v>984296</v>
      </c>
      <c r="G20" s="23">
        <f t="shared" si="11"/>
        <v>1155190</v>
      </c>
      <c r="H20" s="23">
        <f t="shared" si="11"/>
        <v>1128290</v>
      </c>
      <c r="I20" s="23">
        <f t="shared" si="11"/>
        <v>1189340</v>
      </c>
    </row>
    <row r="21" spans="1:9" x14ac:dyDescent="0.25">
      <c r="A21" s="3">
        <v>638111</v>
      </c>
      <c r="B21" s="5" t="s">
        <v>127</v>
      </c>
      <c r="C21" s="6" t="s">
        <v>166</v>
      </c>
      <c r="D21" s="39" t="s">
        <v>93</v>
      </c>
      <c r="E21" s="52" t="s">
        <v>191</v>
      </c>
      <c r="F21" s="18">
        <v>83150</v>
      </c>
      <c r="G21" s="18">
        <f>G93</f>
        <v>83500</v>
      </c>
      <c r="H21" s="18">
        <f t="shared" ref="H21:I21" si="12">H93</f>
        <v>83500</v>
      </c>
      <c r="I21" s="18">
        <f t="shared" si="12"/>
        <v>83500</v>
      </c>
    </row>
    <row r="22" spans="1:9" x14ac:dyDescent="0.25">
      <c r="A22" s="3">
        <v>922110</v>
      </c>
      <c r="B22" s="5" t="s">
        <v>167</v>
      </c>
      <c r="C22" s="6" t="s">
        <v>192</v>
      </c>
      <c r="D22" s="39" t="s">
        <v>93</v>
      </c>
      <c r="E22" s="52" t="s">
        <v>191</v>
      </c>
      <c r="F22" s="18">
        <v>53071</v>
      </c>
      <c r="G22" s="18">
        <v>0</v>
      </c>
      <c r="H22" s="18">
        <f t="shared" si="10"/>
        <v>0</v>
      </c>
      <c r="I22" s="15"/>
    </row>
    <row r="23" spans="1:9" x14ac:dyDescent="0.25">
      <c r="A23" s="3"/>
      <c r="B23" s="5" t="s">
        <v>67</v>
      </c>
      <c r="C23" s="6"/>
      <c r="D23" s="39"/>
      <c r="E23" s="52"/>
      <c r="F23" s="23">
        <f>SUM(F21:F22)</f>
        <v>136221</v>
      </c>
      <c r="G23" s="23">
        <f t="shared" ref="G23:I23" si="13">SUM(G21:G22)</f>
        <v>83500</v>
      </c>
      <c r="H23" s="23">
        <f t="shared" si="13"/>
        <v>83500</v>
      </c>
      <c r="I23" s="23">
        <f t="shared" si="13"/>
        <v>83500</v>
      </c>
    </row>
    <row r="24" spans="1:9" x14ac:dyDescent="0.25">
      <c r="A24" s="3">
        <v>641320</v>
      </c>
      <c r="B24" s="5" t="s">
        <v>128</v>
      </c>
      <c r="C24" s="6" t="s">
        <v>103</v>
      </c>
      <c r="D24" s="39" t="s">
        <v>94</v>
      </c>
      <c r="E24" s="52" t="s">
        <v>190</v>
      </c>
      <c r="F24" s="18">
        <v>130</v>
      </c>
      <c r="G24" s="18">
        <v>100</v>
      </c>
      <c r="H24" s="18">
        <v>100</v>
      </c>
      <c r="I24" s="18">
        <v>100</v>
      </c>
    </row>
    <row r="25" spans="1:9" x14ac:dyDescent="0.25">
      <c r="A25" s="3">
        <v>661510</v>
      </c>
      <c r="B25" s="5" t="s">
        <v>129</v>
      </c>
      <c r="C25" s="6" t="s">
        <v>104</v>
      </c>
      <c r="D25" s="39" t="s">
        <v>94</v>
      </c>
      <c r="E25" s="52" t="s">
        <v>190</v>
      </c>
      <c r="F25" s="18">
        <v>11000</v>
      </c>
      <c r="G25" s="18">
        <v>11000</v>
      </c>
      <c r="H25" s="18">
        <v>11000</v>
      </c>
      <c r="I25" s="18">
        <v>11000</v>
      </c>
    </row>
    <row r="26" spans="1:9" x14ac:dyDescent="0.25">
      <c r="A26" s="3">
        <v>683110</v>
      </c>
      <c r="B26" s="5" t="s">
        <v>130</v>
      </c>
      <c r="C26" s="6" t="s">
        <v>105</v>
      </c>
      <c r="D26" s="39" t="s">
        <v>94</v>
      </c>
      <c r="E26" s="52" t="s">
        <v>190</v>
      </c>
      <c r="F26" s="18">
        <v>5900</v>
      </c>
      <c r="G26" s="18">
        <v>5900</v>
      </c>
      <c r="H26" s="18">
        <v>5900</v>
      </c>
      <c r="I26" s="18">
        <v>5900</v>
      </c>
    </row>
    <row r="27" spans="1:9" x14ac:dyDescent="0.25">
      <c r="A27" s="3"/>
      <c r="B27" s="5" t="s">
        <v>14</v>
      </c>
      <c r="C27" s="6"/>
      <c r="D27" s="39"/>
      <c r="E27" s="52"/>
      <c r="F27" s="23">
        <f t="shared" ref="F27:I27" si="14">SUM(F24:F26)</f>
        <v>17030</v>
      </c>
      <c r="G27" s="23">
        <f t="shared" si="14"/>
        <v>17000</v>
      </c>
      <c r="H27" s="23">
        <f t="shared" si="14"/>
        <v>17000</v>
      </c>
      <c r="I27" s="23">
        <f t="shared" si="14"/>
        <v>17000</v>
      </c>
    </row>
    <row r="28" spans="1:9" x14ac:dyDescent="0.25">
      <c r="A28" s="3">
        <v>663140</v>
      </c>
      <c r="B28" s="5" t="s">
        <v>19</v>
      </c>
      <c r="C28" s="6" t="s">
        <v>160</v>
      </c>
      <c r="D28" s="39" t="s">
        <v>95</v>
      </c>
      <c r="E28" s="52" t="s">
        <v>96</v>
      </c>
      <c r="F28" s="18">
        <v>700</v>
      </c>
      <c r="G28" s="21">
        <v>500</v>
      </c>
      <c r="H28" s="21">
        <v>500</v>
      </c>
      <c r="I28" s="21">
        <v>500</v>
      </c>
    </row>
    <row r="29" spans="1:9" x14ac:dyDescent="0.25">
      <c r="A29" s="3">
        <v>663240</v>
      </c>
      <c r="B29" s="5" t="s">
        <v>156</v>
      </c>
      <c r="C29" s="6" t="s">
        <v>161</v>
      </c>
      <c r="D29" s="39" t="s">
        <v>95</v>
      </c>
      <c r="E29" s="52" t="s">
        <v>96</v>
      </c>
      <c r="F29" s="18"/>
      <c r="G29" s="21">
        <v>500</v>
      </c>
      <c r="H29" s="21">
        <v>500</v>
      </c>
      <c r="I29" s="21">
        <v>500</v>
      </c>
    </row>
    <row r="30" spans="1:9" x14ac:dyDescent="0.25">
      <c r="A30" s="3"/>
      <c r="B30" s="5" t="s">
        <v>119</v>
      </c>
      <c r="C30" s="6"/>
      <c r="D30" s="39"/>
      <c r="E30" s="52"/>
      <c r="F30" s="23">
        <f>SUM(F28:F29)</f>
        <v>700</v>
      </c>
      <c r="G30" s="23">
        <f t="shared" ref="G30:I30" si="15">SUM(G28:G29)</f>
        <v>1000</v>
      </c>
      <c r="H30" s="23">
        <f t="shared" si="15"/>
        <v>1000</v>
      </c>
      <c r="I30" s="23">
        <f t="shared" si="15"/>
        <v>1000</v>
      </c>
    </row>
    <row r="31" spans="1:9" x14ac:dyDescent="0.25">
      <c r="A31" s="3">
        <v>722730</v>
      </c>
      <c r="B31" s="5" t="s">
        <v>197</v>
      </c>
      <c r="C31" s="6" t="s">
        <v>205</v>
      </c>
      <c r="D31" s="39" t="s">
        <v>96</v>
      </c>
      <c r="E31" s="52" t="s">
        <v>193</v>
      </c>
      <c r="F31" s="18">
        <v>713</v>
      </c>
      <c r="G31" s="21">
        <v>1000</v>
      </c>
      <c r="H31" s="21">
        <v>1000</v>
      </c>
      <c r="I31" s="21">
        <v>1000</v>
      </c>
    </row>
    <row r="32" spans="1:9" x14ac:dyDescent="0.25">
      <c r="A32" s="3"/>
      <c r="B32" s="5"/>
      <c r="C32" s="6"/>
      <c r="D32" s="39"/>
      <c r="E32" s="51"/>
      <c r="F32" s="18"/>
      <c r="G32" s="21"/>
      <c r="H32" s="21"/>
      <c r="I32" s="14"/>
    </row>
    <row r="33" spans="1:9" x14ac:dyDescent="0.25">
      <c r="A33" s="2"/>
      <c r="B33" s="8" t="s">
        <v>21</v>
      </c>
      <c r="C33" s="8"/>
      <c r="D33" s="40"/>
      <c r="E33" s="53"/>
      <c r="F33" s="24">
        <f>F8+F9+F10+F11+F12+F15+F20+F23+F27+F30+F31</f>
        <v>1221259</v>
      </c>
      <c r="G33" s="24">
        <f t="shared" ref="G33:I33" si="16">G8+G9+G10+G11+G12+G15+G20+G23+G27+G30+G31</f>
        <v>1342855</v>
      </c>
      <c r="H33" s="24">
        <f t="shared" si="16"/>
        <v>1317655</v>
      </c>
      <c r="I33" s="24">
        <f t="shared" si="16"/>
        <v>1380705</v>
      </c>
    </row>
    <row r="34" spans="1:9" x14ac:dyDescent="0.25">
      <c r="A34" s="58" t="str">
        <f>A1</f>
        <v xml:space="preserve">KOMERCIJALNA I TRGOVAČKA  ŠKOLA </v>
      </c>
      <c r="B34" s="58"/>
      <c r="C34" s="58"/>
      <c r="D34" s="37"/>
      <c r="E34" s="48"/>
      <c r="F34" s="27"/>
      <c r="G34" s="20"/>
    </row>
    <row r="35" spans="1:9" x14ac:dyDescent="0.25">
      <c r="A35" s="58" t="str">
        <f>A2</f>
        <v>BJELOVAR, dr. FRANJE TUĐMANA 9</v>
      </c>
      <c r="B35" s="58"/>
      <c r="C35" s="58"/>
      <c r="D35" s="37"/>
      <c r="E35" s="48"/>
      <c r="F35" s="27"/>
      <c r="G35" s="20"/>
      <c r="I35" s="17" t="s">
        <v>121</v>
      </c>
    </row>
    <row r="36" spans="1:9" x14ac:dyDescent="0.25">
      <c r="A36" s="58" t="str">
        <f>A3</f>
        <v>OIB:  65398086491</v>
      </c>
      <c r="B36" s="58"/>
      <c r="C36" s="58"/>
      <c r="D36" s="37"/>
      <c r="E36" s="48"/>
      <c r="F36" s="27"/>
      <c r="G36" s="20"/>
    </row>
    <row r="37" spans="1:9" x14ac:dyDescent="0.25">
      <c r="A37" s="1"/>
      <c r="B37" s="1"/>
      <c r="C37" s="1"/>
      <c r="G37" s="20"/>
    </row>
    <row r="38" spans="1:9" ht="18.75" x14ac:dyDescent="0.3">
      <c r="B38" s="59" t="str">
        <f>B5</f>
        <v xml:space="preserve">  P L A N    P R I H O D A   I   R A S H O D A    2025. G O D I N E,   P R O J E K C I J E  2026. - 2027. GODINE</v>
      </c>
      <c r="C38" s="59"/>
      <c r="D38" s="59"/>
      <c r="E38" s="59"/>
      <c r="F38" s="59"/>
      <c r="G38" s="59"/>
      <c r="H38" s="59"/>
      <c r="I38" s="59"/>
    </row>
    <row r="39" spans="1:9" ht="18.75" x14ac:dyDescent="0.3">
      <c r="B39" s="28"/>
      <c r="C39" s="28"/>
      <c r="D39" s="41"/>
      <c r="E39" s="54"/>
      <c r="F39" s="28"/>
      <c r="G39" s="28"/>
      <c r="H39" s="28"/>
      <c r="I39" s="28"/>
    </row>
    <row r="40" spans="1:9" s="47" customFormat="1" ht="11.25" x14ac:dyDescent="0.2">
      <c r="A40" s="4" t="str">
        <f>A6</f>
        <v>KONTO</v>
      </c>
      <c r="B40" s="4" t="str">
        <f t="shared" ref="B40:I40" si="17">B6</f>
        <v>OPIS</v>
      </c>
      <c r="C40" s="4" t="str">
        <f t="shared" si="17"/>
        <v>POZICIJA</v>
      </c>
      <c r="D40" s="4" t="str">
        <f t="shared" si="17"/>
        <v>IZVOR</v>
      </c>
      <c r="E40" s="4" t="s">
        <v>5</v>
      </c>
      <c r="F40" s="4" t="str">
        <f t="shared" si="17"/>
        <v>Planirano  2024.</v>
      </c>
      <c r="G40" s="4" t="str">
        <f t="shared" si="17"/>
        <v>Plan 2025.</v>
      </c>
      <c r="H40" s="4" t="str">
        <f t="shared" si="17"/>
        <v>Projek.  2026.</v>
      </c>
      <c r="I40" s="4" t="str">
        <f t="shared" si="17"/>
        <v>Projek.  2027.</v>
      </c>
    </row>
    <row r="41" spans="1:9" x14ac:dyDescent="0.25">
      <c r="A41" s="60" t="s">
        <v>22</v>
      </c>
      <c r="B41" s="61"/>
      <c r="C41" s="2"/>
      <c r="D41" s="42"/>
      <c r="E41" s="56"/>
      <c r="F41" s="18"/>
      <c r="G41" s="21"/>
      <c r="H41" s="21"/>
      <c r="I41" s="14"/>
    </row>
    <row r="42" spans="1:9" x14ac:dyDescent="0.25">
      <c r="A42" s="3">
        <v>323</v>
      </c>
      <c r="B42" s="5" t="s">
        <v>168</v>
      </c>
      <c r="C42" s="6" t="s">
        <v>169</v>
      </c>
      <c r="D42" s="42" t="s">
        <v>88</v>
      </c>
      <c r="E42" s="56" t="s">
        <v>88</v>
      </c>
      <c r="F42" s="18">
        <v>588</v>
      </c>
      <c r="G42" s="21">
        <v>588</v>
      </c>
      <c r="H42" s="21">
        <v>588</v>
      </c>
      <c r="I42" s="21">
        <v>588</v>
      </c>
    </row>
    <row r="43" spans="1:9" x14ac:dyDescent="0.25">
      <c r="A43" s="3">
        <v>329</v>
      </c>
      <c r="B43" s="5" t="s">
        <v>170</v>
      </c>
      <c r="C43" s="6" t="s">
        <v>171</v>
      </c>
      <c r="D43" s="42" t="s">
        <v>88</v>
      </c>
      <c r="E43" s="56" t="s">
        <v>88</v>
      </c>
      <c r="F43" s="18">
        <v>561</v>
      </c>
      <c r="G43" s="21">
        <v>350</v>
      </c>
      <c r="H43" s="21">
        <v>350</v>
      </c>
      <c r="I43" s="21">
        <v>350</v>
      </c>
    </row>
    <row r="44" spans="1:9" x14ac:dyDescent="0.25">
      <c r="A44" s="3"/>
      <c r="B44" s="5" t="s">
        <v>165</v>
      </c>
      <c r="C44" s="6"/>
      <c r="D44" s="42"/>
      <c r="E44" s="56"/>
      <c r="F44" s="23">
        <f t="shared" ref="F44:I44" si="18">SUM(F42:F43)</f>
        <v>1149</v>
      </c>
      <c r="G44" s="23">
        <f t="shared" si="18"/>
        <v>938</v>
      </c>
      <c r="H44" s="23">
        <f t="shared" si="18"/>
        <v>938</v>
      </c>
      <c r="I44" s="23">
        <f t="shared" si="18"/>
        <v>938</v>
      </c>
    </row>
    <row r="45" spans="1:9" x14ac:dyDescent="0.25">
      <c r="A45" s="3">
        <v>323</v>
      </c>
      <c r="B45" s="5" t="s">
        <v>23</v>
      </c>
      <c r="C45" s="6" t="s">
        <v>106</v>
      </c>
      <c r="D45" s="42" t="s">
        <v>89</v>
      </c>
      <c r="E45" s="56" t="s">
        <v>89</v>
      </c>
      <c r="F45" s="18">
        <v>650</v>
      </c>
      <c r="G45" s="21">
        <v>1500</v>
      </c>
      <c r="H45" s="21">
        <v>1500</v>
      </c>
      <c r="I45" s="21">
        <v>1500</v>
      </c>
    </row>
    <row r="46" spans="1:9" x14ac:dyDescent="0.25">
      <c r="A46" s="3">
        <v>329</v>
      </c>
      <c r="B46" s="5" t="s">
        <v>24</v>
      </c>
      <c r="C46" s="6" t="s">
        <v>107</v>
      </c>
      <c r="D46" s="42" t="s">
        <v>89</v>
      </c>
      <c r="E46" s="56" t="s">
        <v>89</v>
      </c>
      <c r="F46" s="18">
        <v>650</v>
      </c>
      <c r="G46" s="21">
        <v>1500</v>
      </c>
      <c r="H46" s="21">
        <v>1500</v>
      </c>
      <c r="I46" s="21">
        <v>1500</v>
      </c>
    </row>
    <row r="47" spans="1:9" x14ac:dyDescent="0.25">
      <c r="A47" s="3"/>
      <c r="B47" s="5" t="s">
        <v>25</v>
      </c>
      <c r="C47" s="6"/>
      <c r="D47" s="42"/>
      <c r="E47" s="56"/>
      <c r="F47" s="23">
        <f t="shared" ref="F47:I47" si="19">SUM(F45:F46)</f>
        <v>1300</v>
      </c>
      <c r="G47" s="23">
        <f t="shared" si="19"/>
        <v>3000</v>
      </c>
      <c r="H47" s="23">
        <f t="shared" si="19"/>
        <v>3000</v>
      </c>
      <c r="I47" s="23">
        <f t="shared" si="19"/>
        <v>3000</v>
      </c>
    </row>
    <row r="48" spans="1:9" x14ac:dyDescent="0.25">
      <c r="A48" s="3">
        <v>323</v>
      </c>
      <c r="B48" s="5" t="s">
        <v>26</v>
      </c>
      <c r="C48" s="6" t="s">
        <v>108</v>
      </c>
      <c r="D48" s="42" t="s">
        <v>90</v>
      </c>
      <c r="E48" s="56" t="s">
        <v>90</v>
      </c>
      <c r="F48" s="18">
        <v>1920</v>
      </c>
      <c r="G48" s="21">
        <v>1950</v>
      </c>
      <c r="H48" s="21">
        <v>1950</v>
      </c>
      <c r="I48" s="21">
        <v>1950</v>
      </c>
    </row>
    <row r="49" spans="1:9" x14ac:dyDescent="0.25">
      <c r="A49" s="3"/>
      <c r="B49" s="5" t="s">
        <v>86</v>
      </c>
      <c r="C49" s="6"/>
      <c r="D49" s="40"/>
      <c r="E49" s="53"/>
      <c r="F49" s="23">
        <f t="shared" ref="F49:I49" si="20">SUM(F48:F48)</f>
        <v>1920</v>
      </c>
      <c r="G49" s="23">
        <f t="shared" si="20"/>
        <v>1950</v>
      </c>
      <c r="H49" s="23">
        <f t="shared" si="20"/>
        <v>1950</v>
      </c>
      <c r="I49" s="16">
        <f t="shared" si="20"/>
        <v>1950</v>
      </c>
    </row>
    <row r="50" spans="1:9" x14ac:dyDescent="0.25">
      <c r="A50" s="3">
        <v>424</v>
      </c>
      <c r="B50" s="5" t="s">
        <v>200</v>
      </c>
      <c r="C50" s="6" t="s">
        <v>206</v>
      </c>
      <c r="D50" s="40"/>
      <c r="E50" s="57" t="s">
        <v>88</v>
      </c>
      <c r="F50" s="23"/>
      <c r="G50" s="22">
        <v>1277</v>
      </c>
      <c r="H50" s="22">
        <v>1277</v>
      </c>
      <c r="I50" s="22">
        <v>1277</v>
      </c>
    </row>
    <row r="51" spans="1:9" x14ac:dyDescent="0.25">
      <c r="A51" s="3"/>
      <c r="B51" s="5" t="s">
        <v>202</v>
      </c>
      <c r="C51" s="7"/>
      <c r="D51" s="40"/>
      <c r="E51" s="53"/>
      <c r="F51" s="23">
        <f>F50</f>
        <v>0</v>
      </c>
      <c r="G51" s="23">
        <f t="shared" ref="G51:I51" si="21">G50</f>
        <v>1277</v>
      </c>
      <c r="H51" s="23">
        <f t="shared" si="21"/>
        <v>1277</v>
      </c>
      <c r="I51" s="23">
        <f t="shared" si="21"/>
        <v>1277</v>
      </c>
    </row>
    <row r="52" spans="1:9" x14ac:dyDescent="0.25">
      <c r="A52" s="3">
        <v>321</v>
      </c>
      <c r="B52" s="5" t="s">
        <v>27</v>
      </c>
      <c r="C52" s="6" t="s">
        <v>109</v>
      </c>
      <c r="D52" s="42" t="s">
        <v>91</v>
      </c>
      <c r="E52" s="56" t="s">
        <v>91</v>
      </c>
      <c r="F52" s="18">
        <v>21340</v>
      </c>
      <c r="G52" s="21">
        <v>21060</v>
      </c>
      <c r="H52" s="21">
        <v>21500</v>
      </c>
      <c r="I52" s="21">
        <v>22040</v>
      </c>
    </row>
    <row r="53" spans="1:9" x14ac:dyDescent="0.25">
      <c r="A53" s="3">
        <v>322</v>
      </c>
      <c r="B53" s="5" t="s">
        <v>28</v>
      </c>
      <c r="C53" s="6" t="s">
        <v>110</v>
      </c>
      <c r="D53" s="42" t="s">
        <v>91</v>
      </c>
      <c r="E53" s="56" t="s">
        <v>91</v>
      </c>
      <c r="F53" s="18">
        <v>26470</v>
      </c>
      <c r="G53" s="21">
        <v>28860</v>
      </c>
      <c r="H53" s="21">
        <v>29500</v>
      </c>
      <c r="I53" s="21">
        <v>30280</v>
      </c>
    </row>
    <row r="54" spans="1:9" x14ac:dyDescent="0.25">
      <c r="A54" s="3">
        <v>323</v>
      </c>
      <c r="B54" s="5" t="s">
        <v>29</v>
      </c>
      <c r="C54" s="6" t="s">
        <v>111</v>
      </c>
      <c r="D54" s="42" t="s">
        <v>91</v>
      </c>
      <c r="E54" s="56" t="s">
        <v>91</v>
      </c>
      <c r="F54" s="18">
        <v>22858</v>
      </c>
      <c r="G54" s="21">
        <v>22620</v>
      </c>
      <c r="H54" s="21">
        <v>23200</v>
      </c>
      <c r="I54" s="21">
        <v>23770</v>
      </c>
    </row>
    <row r="55" spans="1:9" x14ac:dyDescent="0.25">
      <c r="A55" s="3">
        <v>323</v>
      </c>
      <c r="B55" s="5" t="s">
        <v>30</v>
      </c>
      <c r="C55" s="6"/>
      <c r="D55" s="42" t="s">
        <v>91</v>
      </c>
      <c r="E55" s="56" t="s">
        <v>91</v>
      </c>
      <c r="F55" s="18"/>
      <c r="G55" s="21">
        <v>0</v>
      </c>
      <c r="H55" s="21">
        <f t="shared" ref="H55" si="22">I55/7.5345</f>
        <v>0</v>
      </c>
      <c r="I55" s="21"/>
    </row>
    <row r="56" spans="1:9" x14ac:dyDescent="0.25">
      <c r="A56" s="3">
        <v>324</v>
      </c>
      <c r="B56" s="5" t="s">
        <v>31</v>
      </c>
      <c r="C56" s="6" t="s">
        <v>112</v>
      </c>
      <c r="D56" s="42" t="s">
        <v>91</v>
      </c>
      <c r="E56" s="56" t="s">
        <v>91</v>
      </c>
      <c r="F56" s="18">
        <v>133</v>
      </c>
      <c r="G56" s="21">
        <v>130</v>
      </c>
      <c r="H56" s="21">
        <v>130</v>
      </c>
      <c r="I56" s="21">
        <v>130</v>
      </c>
    </row>
    <row r="57" spans="1:9" x14ac:dyDescent="0.25">
      <c r="A57" s="3">
        <v>329</v>
      </c>
      <c r="B57" s="5" t="s">
        <v>32</v>
      </c>
      <c r="C57" s="6" t="s">
        <v>113</v>
      </c>
      <c r="D57" s="42" t="s">
        <v>91</v>
      </c>
      <c r="E57" s="56" t="s">
        <v>91</v>
      </c>
      <c r="F57" s="18">
        <v>2580</v>
      </c>
      <c r="G57" s="21">
        <v>2340</v>
      </c>
      <c r="H57" s="21">
        <v>2400</v>
      </c>
      <c r="I57" s="21">
        <v>2460</v>
      </c>
    </row>
    <row r="58" spans="1:9" x14ac:dyDescent="0.25">
      <c r="A58" s="3">
        <v>343</v>
      </c>
      <c r="B58" s="5" t="s">
        <v>33</v>
      </c>
      <c r="C58" s="6" t="s">
        <v>114</v>
      </c>
      <c r="D58" s="42" t="s">
        <v>91</v>
      </c>
      <c r="E58" s="56" t="s">
        <v>91</v>
      </c>
      <c r="F58" s="18">
        <v>1000</v>
      </c>
      <c r="G58" s="21">
        <v>800</v>
      </c>
      <c r="H58" s="21">
        <v>850</v>
      </c>
      <c r="I58" s="21">
        <v>900</v>
      </c>
    </row>
    <row r="59" spans="1:9" x14ac:dyDescent="0.25">
      <c r="A59" s="3">
        <v>422</v>
      </c>
      <c r="B59" s="5" t="s">
        <v>34</v>
      </c>
      <c r="C59" s="6" t="s">
        <v>115</v>
      </c>
      <c r="D59" s="42" t="s">
        <v>91</v>
      </c>
      <c r="E59" s="56" t="s">
        <v>91</v>
      </c>
      <c r="F59" s="18">
        <v>2909</v>
      </c>
      <c r="G59" s="21">
        <v>1550</v>
      </c>
      <c r="H59" s="21">
        <v>1480</v>
      </c>
      <c r="I59" s="21">
        <v>1480</v>
      </c>
    </row>
    <row r="60" spans="1:9" x14ac:dyDescent="0.25">
      <c r="A60" s="3">
        <v>424</v>
      </c>
      <c r="B60" s="5" t="s">
        <v>35</v>
      </c>
      <c r="C60" s="6" t="s">
        <v>116</v>
      </c>
      <c r="D60" s="42" t="s">
        <v>91</v>
      </c>
      <c r="E60" s="56" t="s">
        <v>91</v>
      </c>
      <c r="F60" s="18">
        <v>640</v>
      </c>
      <c r="G60" s="21">
        <v>640</v>
      </c>
      <c r="H60" s="21">
        <v>640</v>
      </c>
      <c r="I60" s="21">
        <v>640</v>
      </c>
    </row>
    <row r="61" spans="1:9" x14ac:dyDescent="0.25">
      <c r="A61" s="3"/>
      <c r="B61" s="5" t="s">
        <v>36</v>
      </c>
      <c r="C61" s="6"/>
      <c r="D61" s="42"/>
      <c r="E61" s="56"/>
      <c r="F61" s="23">
        <f t="shared" ref="F61:I61" si="23">SUM(F52:F60)</f>
        <v>77930</v>
      </c>
      <c r="G61" s="23">
        <f t="shared" si="23"/>
        <v>78000</v>
      </c>
      <c r="H61" s="23">
        <f t="shared" si="23"/>
        <v>79700</v>
      </c>
      <c r="I61" s="23">
        <f t="shared" si="23"/>
        <v>81700</v>
      </c>
    </row>
    <row r="62" spans="1:9" x14ac:dyDescent="0.25">
      <c r="A62" s="3"/>
      <c r="B62" s="5"/>
      <c r="C62" s="6"/>
      <c r="D62" s="42"/>
      <c r="E62" s="56"/>
      <c r="F62" s="23"/>
      <c r="G62" s="23"/>
      <c r="H62" s="23"/>
      <c r="I62" s="16"/>
    </row>
    <row r="63" spans="1:9" x14ac:dyDescent="0.25">
      <c r="A63" s="3"/>
      <c r="B63" s="34" t="s">
        <v>182</v>
      </c>
      <c r="C63" s="6"/>
      <c r="D63" s="42"/>
      <c r="E63" s="56"/>
      <c r="F63" s="23">
        <f>F44+F47+F49+F51+F61</f>
        <v>82299</v>
      </c>
      <c r="G63" s="23">
        <f t="shared" ref="G63:I63" si="24">G44+G47+G49+G51+G61</f>
        <v>85165</v>
      </c>
      <c r="H63" s="23">
        <f t="shared" si="24"/>
        <v>86865</v>
      </c>
      <c r="I63" s="23">
        <f t="shared" si="24"/>
        <v>88865</v>
      </c>
    </row>
    <row r="64" spans="1:9" x14ac:dyDescent="0.25">
      <c r="A64" s="29"/>
      <c r="B64" s="30"/>
      <c r="C64" s="31"/>
      <c r="F64" s="32"/>
      <c r="G64" s="32"/>
      <c r="H64" s="32"/>
      <c r="I64" s="33"/>
    </row>
    <row r="65" spans="1:9" x14ac:dyDescent="0.25">
      <c r="A65" s="29"/>
      <c r="B65" s="30"/>
      <c r="C65" s="31"/>
      <c r="F65" s="32"/>
      <c r="G65" s="32"/>
      <c r="H65" s="32"/>
      <c r="I65" s="33"/>
    </row>
    <row r="66" spans="1:9" x14ac:dyDescent="0.25">
      <c r="A66" s="29"/>
      <c r="B66" s="30"/>
      <c r="C66" s="31"/>
      <c r="F66" s="32"/>
      <c r="G66" s="32"/>
      <c r="H66" s="32"/>
      <c r="I66" s="33"/>
    </row>
    <row r="67" spans="1:9" x14ac:dyDescent="0.25">
      <c r="A67" s="58" t="str">
        <f>A1</f>
        <v xml:space="preserve">KOMERCIJALNA I TRGOVAČKA  ŠKOLA </v>
      </c>
      <c r="B67" s="58"/>
      <c r="C67" s="58"/>
      <c r="D67" s="37"/>
      <c r="E67" s="48"/>
      <c r="F67" s="27"/>
      <c r="G67" s="20"/>
    </row>
    <row r="68" spans="1:9" x14ac:dyDescent="0.25">
      <c r="A68" s="58" t="str">
        <f>A2</f>
        <v>BJELOVAR, dr. FRANJE TUĐMANA 9</v>
      </c>
      <c r="B68" s="58"/>
      <c r="C68" s="58"/>
      <c r="D68" s="37"/>
      <c r="E68" s="48"/>
      <c r="F68" s="27"/>
      <c r="G68" s="20"/>
      <c r="I68" s="17" t="s">
        <v>122</v>
      </c>
    </row>
    <row r="69" spans="1:9" x14ac:dyDescent="0.25">
      <c r="A69" s="58" t="str">
        <f>A3</f>
        <v>OIB:  65398086491</v>
      </c>
      <c r="B69" s="58"/>
      <c r="C69" s="58"/>
      <c r="D69" s="37"/>
      <c r="E69" s="48"/>
      <c r="F69" s="27"/>
      <c r="G69" s="20"/>
    </row>
    <row r="70" spans="1:9" x14ac:dyDescent="0.25">
      <c r="A70" s="1"/>
      <c r="B70" s="1"/>
      <c r="C70" s="1"/>
      <c r="G70" s="20"/>
    </row>
    <row r="71" spans="1:9" ht="18.75" x14ac:dyDescent="0.3">
      <c r="B71" s="59" t="str">
        <f>B5</f>
        <v xml:space="preserve">  P L A N    P R I H O D A   I   R A S H O D A    2025. G O D I N E,   P R O J E K C I J E  2026. - 2027. GODINE</v>
      </c>
      <c r="C71" s="59"/>
      <c r="D71" s="59"/>
      <c r="E71" s="59"/>
      <c r="F71" s="59"/>
      <c r="G71" s="59"/>
      <c r="H71" s="59"/>
      <c r="I71" s="59"/>
    </row>
    <row r="72" spans="1:9" ht="18.75" x14ac:dyDescent="0.3">
      <c r="B72" s="28"/>
      <c r="C72" s="28"/>
      <c r="D72" s="41"/>
      <c r="E72" s="54"/>
      <c r="F72" s="28"/>
      <c r="G72" s="28"/>
      <c r="H72" s="28"/>
      <c r="I72" s="28"/>
    </row>
    <row r="73" spans="1:9" s="47" customFormat="1" ht="11.25" x14ac:dyDescent="0.2">
      <c r="A73" s="4" t="str">
        <f>A6</f>
        <v>KONTO</v>
      </c>
      <c r="B73" s="4" t="str">
        <f>B6</f>
        <v>OPIS</v>
      </c>
      <c r="C73" s="4" t="str">
        <f>C6</f>
        <v>POZICIJA</v>
      </c>
      <c r="D73" s="4" t="str">
        <f>D6</f>
        <v>IZVOR</v>
      </c>
      <c r="E73" s="55"/>
      <c r="F73" s="46" t="str">
        <f>F6</f>
        <v>Planirano  2024.</v>
      </c>
      <c r="G73" s="12" t="str">
        <f>G6</f>
        <v>Plan 2025.</v>
      </c>
      <c r="H73" s="12" t="str">
        <f>H6</f>
        <v>Projek.  2026.</v>
      </c>
      <c r="I73" s="12" t="str">
        <f>I6</f>
        <v>Projek.  2027.</v>
      </c>
    </row>
    <row r="74" spans="1:9" x14ac:dyDescent="0.25">
      <c r="A74" s="3">
        <v>311</v>
      </c>
      <c r="B74" s="5" t="s">
        <v>75</v>
      </c>
      <c r="C74" s="6" t="s">
        <v>131</v>
      </c>
      <c r="D74" s="42" t="s">
        <v>92</v>
      </c>
      <c r="E74" s="56" t="s">
        <v>95</v>
      </c>
      <c r="F74" s="18">
        <v>797480</v>
      </c>
      <c r="G74" s="21">
        <v>945710</v>
      </c>
      <c r="H74" s="21">
        <v>921000</v>
      </c>
      <c r="I74" s="21">
        <v>971700</v>
      </c>
    </row>
    <row r="75" spans="1:9" x14ac:dyDescent="0.25">
      <c r="A75" s="3">
        <v>312</v>
      </c>
      <c r="B75" s="5" t="s">
        <v>76</v>
      </c>
      <c r="C75" s="6" t="s">
        <v>132</v>
      </c>
      <c r="D75" s="42" t="s">
        <v>92</v>
      </c>
      <c r="E75" s="56" t="s">
        <v>95</v>
      </c>
      <c r="F75" s="18">
        <v>31300</v>
      </c>
      <c r="G75" s="21">
        <v>33200</v>
      </c>
      <c r="H75" s="21">
        <v>35050</v>
      </c>
      <c r="I75" s="21">
        <v>37000</v>
      </c>
    </row>
    <row r="76" spans="1:9" x14ac:dyDescent="0.25">
      <c r="A76" s="3">
        <v>313</v>
      </c>
      <c r="B76" s="5" t="s">
        <v>77</v>
      </c>
      <c r="C76" s="6" t="s">
        <v>133</v>
      </c>
      <c r="D76" s="42" t="s">
        <v>92</v>
      </c>
      <c r="E76" s="56" t="s">
        <v>95</v>
      </c>
      <c r="F76" s="18">
        <v>131590</v>
      </c>
      <c r="G76" s="21">
        <v>156040</v>
      </c>
      <c r="H76" s="21">
        <v>152000</v>
      </c>
      <c r="I76" s="21">
        <v>160400</v>
      </c>
    </row>
    <row r="77" spans="1:9" x14ac:dyDescent="0.25">
      <c r="A77" s="3">
        <v>321</v>
      </c>
      <c r="B77" s="5" t="s">
        <v>78</v>
      </c>
      <c r="C77" s="6" t="s">
        <v>134</v>
      </c>
      <c r="D77" s="42" t="s">
        <v>92</v>
      </c>
      <c r="E77" s="56" t="s">
        <v>95</v>
      </c>
      <c r="F77" s="18">
        <v>1150</v>
      </c>
      <c r="G77" s="21">
        <v>1150</v>
      </c>
      <c r="H77" s="21">
        <v>1150</v>
      </c>
      <c r="I77" s="21">
        <v>1150</v>
      </c>
    </row>
    <row r="78" spans="1:9" x14ac:dyDescent="0.25">
      <c r="A78" s="3">
        <v>322</v>
      </c>
      <c r="B78" s="5" t="s">
        <v>79</v>
      </c>
      <c r="C78" s="6" t="s">
        <v>135</v>
      </c>
      <c r="D78" s="42" t="s">
        <v>92</v>
      </c>
      <c r="E78" s="56" t="s">
        <v>95</v>
      </c>
      <c r="F78" s="18">
        <v>4590</v>
      </c>
      <c r="G78" s="21">
        <v>4590</v>
      </c>
      <c r="H78" s="21">
        <v>4590</v>
      </c>
      <c r="I78" s="21">
        <v>4590</v>
      </c>
    </row>
    <row r="79" spans="1:9" x14ac:dyDescent="0.25">
      <c r="A79" s="3">
        <v>323</v>
      </c>
      <c r="B79" s="5" t="s">
        <v>80</v>
      </c>
      <c r="C79" s="6" t="s">
        <v>136</v>
      </c>
      <c r="D79" s="42" t="s">
        <v>92</v>
      </c>
      <c r="E79" s="56" t="s">
        <v>95</v>
      </c>
      <c r="F79" s="18">
        <v>5040</v>
      </c>
      <c r="G79" s="21">
        <v>5040</v>
      </c>
      <c r="H79" s="21">
        <v>5040</v>
      </c>
      <c r="I79" s="21">
        <v>5040</v>
      </c>
    </row>
    <row r="80" spans="1:9" x14ac:dyDescent="0.25">
      <c r="A80" s="3">
        <v>324</v>
      </c>
      <c r="B80" s="5" t="s">
        <v>159</v>
      </c>
      <c r="C80" s="6" t="s">
        <v>162</v>
      </c>
      <c r="D80" s="42" t="s">
        <v>92</v>
      </c>
      <c r="E80" s="56" t="s">
        <v>95</v>
      </c>
      <c r="F80" s="18">
        <v>133</v>
      </c>
      <c r="G80" s="21">
        <v>130</v>
      </c>
      <c r="H80" s="21">
        <v>130</v>
      </c>
      <c r="I80" s="21">
        <v>130</v>
      </c>
    </row>
    <row r="81" spans="1:9" x14ac:dyDescent="0.25">
      <c r="A81" s="3">
        <v>329</v>
      </c>
      <c r="B81" s="5" t="s">
        <v>81</v>
      </c>
      <c r="C81" s="6" t="s">
        <v>137</v>
      </c>
      <c r="D81" s="42" t="s">
        <v>92</v>
      </c>
      <c r="E81" s="56" t="s">
        <v>95</v>
      </c>
      <c r="F81" s="18">
        <v>2830</v>
      </c>
      <c r="G81" s="21">
        <v>2830</v>
      </c>
      <c r="H81" s="21">
        <v>2830</v>
      </c>
      <c r="I81" s="21">
        <v>2830</v>
      </c>
    </row>
    <row r="82" spans="1:9" x14ac:dyDescent="0.25">
      <c r="A82" s="3">
        <v>343</v>
      </c>
      <c r="B82" s="5" t="s">
        <v>82</v>
      </c>
      <c r="C82" s="6" t="s">
        <v>138</v>
      </c>
      <c r="D82" s="42" t="s">
        <v>92</v>
      </c>
      <c r="E82" s="56" t="s">
        <v>95</v>
      </c>
      <c r="F82" s="18">
        <v>865</v>
      </c>
      <c r="G82" s="21">
        <v>0</v>
      </c>
      <c r="H82" s="21"/>
      <c r="I82" s="21"/>
    </row>
    <row r="83" spans="1:9" x14ac:dyDescent="0.25">
      <c r="A83" s="3">
        <v>372</v>
      </c>
      <c r="B83" s="5" t="s">
        <v>83</v>
      </c>
      <c r="C83" s="6" t="s">
        <v>139</v>
      </c>
      <c r="D83" s="42" t="s">
        <v>92</v>
      </c>
      <c r="E83" s="56" t="s">
        <v>95</v>
      </c>
      <c r="F83" s="18"/>
      <c r="G83" s="21">
        <v>0</v>
      </c>
      <c r="H83" s="21"/>
      <c r="I83" s="21"/>
    </row>
    <row r="84" spans="1:9" x14ac:dyDescent="0.25">
      <c r="A84" s="3">
        <v>381</v>
      </c>
      <c r="B84" s="5" t="s">
        <v>172</v>
      </c>
      <c r="C84" s="6" t="s">
        <v>173</v>
      </c>
      <c r="D84" s="42" t="s">
        <v>92</v>
      </c>
      <c r="E84" s="56" t="s">
        <v>95</v>
      </c>
      <c r="F84" s="18">
        <v>1000</v>
      </c>
      <c r="G84" s="21">
        <v>1000</v>
      </c>
      <c r="H84" s="21">
        <v>1000</v>
      </c>
      <c r="I84" s="21">
        <v>1000</v>
      </c>
    </row>
    <row r="85" spans="1:9" x14ac:dyDescent="0.25">
      <c r="A85" s="3">
        <v>422</v>
      </c>
      <c r="B85" s="5" t="s">
        <v>84</v>
      </c>
      <c r="C85" s="6" t="s">
        <v>141</v>
      </c>
      <c r="D85" s="42" t="s">
        <v>92</v>
      </c>
      <c r="E85" s="56" t="s">
        <v>95</v>
      </c>
      <c r="F85" s="18">
        <v>6327</v>
      </c>
      <c r="G85" s="21">
        <v>4000</v>
      </c>
      <c r="H85" s="21">
        <v>4000</v>
      </c>
      <c r="I85" s="21">
        <v>4000</v>
      </c>
    </row>
    <row r="86" spans="1:9" x14ac:dyDescent="0.25">
      <c r="A86" s="3">
        <v>424</v>
      </c>
      <c r="B86" s="5" t="s">
        <v>85</v>
      </c>
      <c r="C86" s="6" t="s">
        <v>140</v>
      </c>
      <c r="D86" s="42" t="s">
        <v>92</v>
      </c>
      <c r="E86" s="56" t="s">
        <v>95</v>
      </c>
      <c r="F86" s="18">
        <v>1991</v>
      </c>
      <c r="G86" s="21">
        <v>1500</v>
      </c>
      <c r="H86" s="21">
        <v>1500</v>
      </c>
      <c r="I86" s="21">
        <v>1500</v>
      </c>
    </row>
    <row r="87" spans="1:9" x14ac:dyDescent="0.25">
      <c r="A87" s="3" t="s">
        <v>46</v>
      </c>
      <c r="B87" s="5" t="s">
        <v>47</v>
      </c>
      <c r="C87" s="6"/>
      <c r="D87" s="40"/>
      <c r="E87" s="53"/>
      <c r="F87" s="23">
        <f t="shared" ref="F87:I87" si="25">SUM(F74:F86)</f>
        <v>984296</v>
      </c>
      <c r="G87" s="23">
        <f t="shared" si="25"/>
        <v>1155190</v>
      </c>
      <c r="H87" s="23">
        <f t="shared" si="25"/>
        <v>1128290</v>
      </c>
      <c r="I87" s="23">
        <f t="shared" si="25"/>
        <v>1189340</v>
      </c>
    </row>
    <row r="88" spans="1:9" x14ac:dyDescent="0.25">
      <c r="A88" s="3">
        <v>321</v>
      </c>
      <c r="B88" s="5" t="s">
        <v>174</v>
      </c>
      <c r="C88" s="6" t="s">
        <v>176</v>
      </c>
      <c r="D88" s="42" t="s">
        <v>93</v>
      </c>
      <c r="E88" s="56" t="s">
        <v>191</v>
      </c>
      <c r="F88" s="18">
        <v>25000</v>
      </c>
      <c r="G88" s="21">
        <v>10000</v>
      </c>
      <c r="H88" s="21">
        <v>10000</v>
      </c>
      <c r="I88" s="21">
        <v>10000</v>
      </c>
    </row>
    <row r="89" spans="1:9" x14ac:dyDescent="0.25">
      <c r="A89" s="3">
        <v>323</v>
      </c>
      <c r="B89" s="5" t="s">
        <v>175</v>
      </c>
      <c r="C89" s="6" t="s">
        <v>177</v>
      </c>
      <c r="D89" s="42" t="s">
        <v>93</v>
      </c>
      <c r="E89" s="56" t="s">
        <v>191</v>
      </c>
      <c r="F89" s="18">
        <v>25000</v>
      </c>
      <c r="G89" s="21">
        <v>25000</v>
      </c>
      <c r="H89" s="21">
        <v>25000</v>
      </c>
      <c r="I89" s="21">
        <v>25000</v>
      </c>
    </row>
    <row r="90" spans="1:9" x14ac:dyDescent="0.25">
      <c r="A90" s="3">
        <v>324</v>
      </c>
      <c r="B90" s="5" t="s">
        <v>188</v>
      </c>
      <c r="C90" s="6" t="s">
        <v>195</v>
      </c>
      <c r="D90" s="42" t="s">
        <v>93</v>
      </c>
      <c r="E90" s="56" t="s">
        <v>191</v>
      </c>
      <c r="F90" s="18">
        <v>15000</v>
      </c>
      <c r="G90" s="21">
        <v>15000</v>
      </c>
      <c r="H90" s="21">
        <v>15000</v>
      </c>
      <c r="I90" s="21">
        <v>15000</v>
      </c>
    </row>
    <row r="91" spans="1:9" x14ac:dyDescent="0.25">
      <c r="A91" s="3">
        <v>329</v>
      </c>
      <c r="B91" s="5" t="s">
        <v>48</v>
      </c>
      <c r="C91" s="6" t="s">
        <v>178</v>
      </c>
      <c r="D91" s="42" t="s">
        <v>93</v>
      </c>
      <c r="E91" s="56" t="s">
        <v>191</v>
      </c>
      <c r="F91" s="18">
        <v>71221</v>
      </c>
      <c r="G91" s="21">
        <v>33500</v>
      </c>
      <c r="H91" s="21">
        <v>33500</v>
      </c>
      <c r="I91" s="21">
        <v>33500</v>
      </c>
    </row>
    <row r="92" spans="1:9" x14ac:dyDescent="0.25">
      <c r="A92" s="3">
        <v>422</v>
      </c>
      <c r="B92" s="5" t="s">
        <v>158</v>
      </c>
      <c r="C92" s="6"/>
      <c r="D92" s="42"/>
      <c r="E92" s="56"/>
      <c r="F92" s="18"/>
      <c r="G92" s="21"/>
      <c r="H92" s="21"/>
      <c r="I92" s="14"/>
    </row>
    <row r="93" spans="1:9" x14ac:dyDescent="0.25">
      <c r="A93" s="3"/>
      <c r="B93" s="5" t="s">
        <v>87</v>
      </c>
      <c r="C93" s="6"/>
      <c r="D93" s="42"/>
      <c r="E93" s="56"/>
      <c r="F93" s="23">
        <f>SUM(F88:F92)</f>
        <v>136221</v>
      </c>
      <c r="G93" s="23">
        <f t="shared" ref="G93:I93" si="26">SUM(G88:G92)</f>
        <v>83500</v>
      </c>
      <c r="H93" s="23">
        <f t="shared" si="26"/>
        <v>83500</v>
      </c>
      <c r="I93" s="16">
        <f t="shared" si="26"/>
        <v>83500</v>
      </c>
    </row>
    <row r="94" spans="1:9" x14ac:dyDescent="0.25">
      <c r="A94" s="3">
        <v>311</v>
      </c>
      <c r="B94" s="5" t="s">
        <v>49</v>
      </c>
      <c r="C94" s="6" t="s">
        <v>142</v>
      </c>
      <c r="D94" s="42" t="s">
        <v>94</v>
      </c>
      <c r="E94" s="56" t="s">
        <v>190</v>
      </c>
      <c r="F94" s="18">
        <v>398</v>
      </c>
      <c r="G94" s="21">
        <v>500</v>
      </c>
      <c r="H94" s="21">
        <v>500</v>
      </c>
      <c r="I94" s="21">
        <v>500</v>
      </c>
    </row>
    <row r="95" spans="1:9" x14ac:dyDescent="0.25">
      <c r="A95" s="3">
        <v>312</v>
      </c>
      <c r="B95" s="5" t="s">
        <v>50</v>
      </c>
      <c r="C95" s="6" t="s">
        <v>144</v>
      </c>
      <c r="D95" s="42" t="s">
        <v>94</v>
      </c>
      <c r="E95" s="56" t="s">
        <v>190</v>
      </c>
      <c r="F95" s="18"/>
      <c r="G95" s="21">
        <v>0</v>
      </c>
      <c r="H95" s="21">
        <v>0</v>
      </c>
      <c r="I95" s="14">
        <v>0</v>
      </c>
    </row>
    <row r="96" spans="1:9" x14ac:dyDescent="0.25">
      <c r="A96" s="3">
        <v>313</v>
      </c>
      <c r="B96" s="5" t="s">
        <v>51</v>
      </c>
      <c r="C96" s="6" t="s">
        <v>143</v>
      </c>
      <c r="D96" s="42" t="s">
        <v>94</v>
      </c>
      <c r="E96" s="56" t="s">
        <v>190</v>
      </c>
      <c r="F96" s="18">
        <v>133</v>
      </c>
      <c r="G96" s="21">
        <v>100</v>
      </c>
      <c r="H96" s="21">
        <v>100</v>
      </c>
      <c r="I96" s="21">
        <v>100</v>
      </c>
    </row>
    <row r="97" spans="1:9" x14ac:dyDescent="0.25">
      <c r="A97" s="3">
        <v>321</v>
      </c>
      <c r="B97" s="5" t="s">
        <v>52</v>
      </c>
      <c r="C97" s="6" t="s">
        <v>145</v>
      </c>
      <c r="D97" s="42" t="s">
        <v>94</v>
      </c>
      <c r="E97" s="56" t="s">
        <v>190</v>
      </c>
      <c r="F97" s="18">
        <v>1500</v>
      </c>
      <c r="G97" s="21">
        <v>1500</v>
      </c>
      <c r="H97" s="21">
        <v>1500</v>
      </c>
      <c r="I97" s="21">
        <v>1500</v>
      </c>
    </row>
    <row r="98" spans="1:9" x14ac:dyDescent="0.25">
      <c r="A98" s="3">
        <v>322</v>
      </c>
      <c r="B98" s="5" t="s">
        <v>59</v>
      </c>
      <c r="C98" s="6" t="s">
        <v>146</v>
      </c>
      <c r="D98" s="42" t="s">
        <v>94</v>
      </c>
      <c r="E98" s="56" t="s">
        <v>190</v>
      </c>
      <c r="F98" s="18">
        <v>1000</v>
      </c>
      <c r="G98" s="21">
        <v>1000</v>
      </c>
      <c r="H98" s="21">
        <v>1000</v>
      </c>
      <c r="I98" s="21">
        <v>1000</v>
      </c>
    </row>
    <row r="99" spans="1:9" x14ac:dyDescent="0.25">
      <c r="A99" s="3">
        <v>323</v>
      </c>
      <c r="B99" s="5" t="s">
        <v>53</v>
      </c>
      <c r="C99" s="6" t="s">
        <v>147</v>
      </c>
      <c r="D99" s="42" t="s">
        <v>94</v>
      </c>
      <c r="E99" s="56" t="s">
        <v>190</v>
      </c>
      <c r="F99" s="18">
        <v>3200</v>
      </c>
      <c r="G99" s="21">
        <v>3200</v>
      </c>
      <c r="H99" s="21">
        <v>3200</v>
      </c>
      <c r="I99" s="21">
        <v>3200</v>
      </c>
    </row>
    <row r="100" spans="1:9" x14ac:dyDescent="0.25">
      <c r="A100" s="58" t="str">
        <f>A1</f>
        <v xml:space="preserve">KOMERCIJALNA I TRGOVAČKA  ŠKOLA </v>
      </c>
      <c r="B100" s="58"/>
      <c r="C100" s="58"/>
      <c r="D100" s="37"/>
      <c r="E100" s="48"/>
      <c r="F100" s="27"/>
      <c r="G100" s="20"/>
    </row>
    <row r="101" spans="1:9" x14ac:dyDescent="0.25">
      <c r="A101" s="58" t="str">
        <f>A2</f>
        <v>BJELOVAR, dr. FRANJE TUĐMANA 9</v>
      </c>
      <c r="B101" s="58"/>
      <c r="C101" s="58"/>
      <c r="D101" s="37"/>
      <c r="E101" s="48"/>
      <c r="F101" s="27"/>
      <c r="G101" s="20"/>
      <c r="I101" s="17" t="s">
        <v>123</v>
      </c>
    </row>
    <row r="102" spans="1:9" x14ac:dyDescent="0.25">
      <c r="A102" s="58" t="str">
        <f>A3</f>
        <v>OIB:  65398086491</v>
      </c>
      <c r="B102" s="58"/>
      <c r="C102" s="58"/>
      <c r="D102" s="37"/>
      <c r="E102" s="48"/>
      <c r="F102" s="27"/>
      <c r="G102" s="20"/>
    </row>
    <row r="103" spans="1:9" x14ac:dyDescent="0.25">
      <c r="A103" s="1"/>
      <c r="B103" s="1"/>
      <c r="C103" s="1"/>
      <c r="G103" s="20"/>
    </row>
    <row r="104" spans="1:9" ht="18.75" x14ac:dyDescent="0.3">
      <c r="B104" s="59" t="str">
        <f>B5</f>
        <v xml:space="preserve">  P L A N    P R I H O D A   I   R A S H O D A    2025. G O D I N E,   P R O J E K C I J E  2026. - 2027. GODINE</v>
      </c>
      <c r="C104" s="59"/>
      <c r="D104" s="59"/>
      <c r="E104" s="59"/>
      <c r="F104" s="59"/>
      <c r="G104" s="59"/>
      <c r="H104" s="59"/>
      <c r="I104" s="59"/>
    </row>
    <row r="105" spans="1:9" ht="18.75" x14ac:dyDescent="0.3">
      <c r="B105" s="28"/>
      <c r="C105" s="28"/>
      <c r="D105" s="41"/>
      <c r="E105" s="54"/>
      <c r="F105" s="28"/>
      <c r="G105" s="28"/>
      <c r="H105" s="28"/>
      <c r="I105" s="28"/>
    </row>
    <row r="106" spans="1:9" s="47" customFormat="1" ht="11.25" x14ac:dyDescent="0.2">
      <c r="A106" s="4" t="str">
        <f>A6</f>
        <v>KONTO</v>
      </c>
      <c r="B106" s="4" t="str">
        <f>B6</f>
        <v>OPIS</v>
      </c>
      <c r="C106" s="4" t="str">
        <f>C6</f>
        <v>POZICIJA</v>
      </c>
      <c r="D106" s="4" t="str">
        <f>D6</f>
        <v>IZVOR</v>
      </c>
      <c r="E106" s="55"/>
      <c r="F106" s="4" t="str">
        <f>F6</f>
        <v>Planirano  2024.</v>
      </c>
      <c r="G106" s="4" t="str">
        <f>G6</f>
        <v>Plan 2025.</v>
      </c>
      <c r="H106" s="4" t="str">
        <f>H6</f>
        <v>Projek.  2026.</v>
      </c>
      <c r="I106" s="4" t="str">
        <f>I6</f>
        <v>Projek.  2027.</v>
      </c>
    </row>
    <row r="107" spans="1:9" x14ac:dyDescent="0.25">
      <c r="A107" s="3">
        <v>324</v>
      </c>
      <c r="B107" s="5" t="s">
        <v>54</v>
      </c>
      <c r="C107" s="6" t="s">
        <v>148</v>
      </c>
      <c r="D107" s="42" t="s">
        <v>94</v>
      </c>
      <c r="E107" s="56" t="s">
        <v>190</v>
      </c>
      <c r="F107" s="18">
        <v>133</v>
      </c>
      <c r="G107" s="21">
        <v>150</v>
      </c>
      <c r="H107" s="21">
        <v>150</v>
      </c>
      <c r="I107" s="21">
        <v>150</v>
      </c>
    </row>
    <row r="108" spans="1:9" x14ac:dyDescent="0.25">
      <c r="A108" s="3">
        <v>329</v>
      </c>
      <c r="B108" s="5" t="s">
        <v>60</v>
      </c>
      <c r="C108" s="6" t="s">
        <v>149</v>
      </c>
      <c r="D108" s="42" t="s">
        <v>94</v>
      </c>
      <c r="E108" s="56" t="s">
        <v>190</v>
      </c>
      <c r="F108" s="18">
        <v>1500</v>
      </c>
      <c r="G108" s="21">
        <v>1500</v>
      </c>
      <c r="H108" s="21">
        <v>1500</v>
      </c>
      <c r="I108" s="21">
        <v>1500</v>
      </c>
    </row>
    <row r="109" spans="1:9" x14ac:dyDescent="0.25">
      <c r="A109" s="3">
        <v>381</v>
      </c>
      <c r="B109" s="5" t="s">
        <v>55</v>
      </c>
      <c r="C109" s="6"/>
      <c r="D109" s="42" t="s">
        <v>94</v>
      </c>
      <c r="E109" s="56" t="s">
        <v>190</v>
      </c>
      <c r="F109" s="18"/>
      <c r="G109" s="21">
        <v>0</v>
      </c>
      <c r="H109" s="21">
        <v>0</v>
      </c>
      <c r="I109" s="14">
        <v>0</v>
      </c>
    </row>
    <row r="110" spans="1:9" x14ac:dyDescent="0.25">
      <c r="A110" s="3">
        <v>422</v>
      </c>
      <c r="B110" s="5" t="s">
        <v>56</v>
      </c>
      <c r="C110" s="6" t="s">
        <v>150</v>
      </c>
      <c r="D110" s="42" t="s">
        <v>94</v>
      </c>
      <c r="E110" s="56" t="s">
        <v>190</v>
      </c>
      <c r="F110" s="18">
        <v>8479</v>
      </c>
      <c r="G110" s="21">
        <v>7500</v>
      </c>
      <c r="H110" s="21">
        <v>7500</v>
      </c>
      <c r="I110" s="21">
        <v>7500</v>
      </c>
    </row>
    <row r="111" spans="1:9" x14ac:dyDescent="0.25">
      <c r="A111" s="3">
        <v>424</v>
      </c>
      <c r="B111" s="5" t="s">
        <v>57</v>
      </c>
      <c r="C111" s="6" t="s">
        <v>151</v>
      </c>
      <c r="D111" s="42" t="s">
        <v>94</v>
      </c>
      <c r="E111" s="56" t="s">
        <v>190</v>
      </c>
      <c r="F111" s="18">
        <v>1400</v>
      </c>
      <c r="G111" s="21">
        <v>1550</v>
      </c>
      <c r="H111" s="21">
        <v>1550</v>
      </c>
      <c r="I111" s="21">
        <v>1550</v>
      </c>
    </row>
    <row r="112" spans="1:9" x14ac:dyDescent="0.25">
      <c r="A112" s="3"/>
      <c r="B112" s="5" t="s">
        <v>58</v>
      </c>
      <c r="C112" s="6"/>
      <c r="D112" s="40"/>
      <c r="E112" s="53"/>
      <c r="F112" s="23">
        <f>SUM(F94:F111)</f>
        <v>17743</v>
      </c>
      <c r="G112" s="23">
        <f>SUM(G94:G111)</f>
        <v>17000</v>
      </c>
      <c r="H112" s="23">
        <f>SUM(H94:H111)</f>
        <v>17000</v>
      </c>
      <c r="I112" s="23">
        <f>SUM(I94:I111)</f>
        <v>17000</v>
      </c>
    </row>
    <row r="113" spans="1:9" x14ac:dyDescent="0.25">
      <c r="A113" s="3">
        <v>323</v>
      </c>
      <c r="B113" s="5" t="s">
        <v>61</v>
      </c>
      <c r="C113" s="9" t="s">
        <v>152</v>
      </c>
      <c r="D113" s="42" t="s">
        <v>95</v>
      </c>
      <c r="E113" s="56" t="s">
        <v>96</v>
      </c>
      <c r="F113" s="18">
        <v>500</v>
      </c>
      <c r="G113" s="21">
        <v>300</v>
      </c>
      <c r="H113" s="21">
        <v>300</v>
      </c>
      <c r="I113" s="21">
        <v>300</v>
      </c>
    </row>
    <row r="114" spans="1:9" x14ac:dyDescent="0.25">
      <c r="A114" s="3">
        <v>329</v>
      </c>
      <c r="B114" s="5" t="s">
        <v>62</v>
      </c>
      <c r="C114" s="9" t="s">
        <v>153</v>
      </c>
      <c r="D114" s="42" t="s">
        <v>95</v>
      </c>
      <c r="E114" s="56" t="s">
        <v>96</v>
      </c>
      <c r="F114" s="18">
        <v>200</v>
      </c>
      <c r="G114" s="21">
        <v>200</v>
      </c>
      <c r="H114" s="21">
        <v>200</v>
      </c>
      <c r="I114" s="21">
        <v>200</v>
      </c>
    </row>
    <row r="115" spans="1:9" x14ac:dyDescent="0.25">
      <c r="A115" s="3">
        <v>422</v>
      </c>
      <c r="B115" s="5" t="s">
        <v>63</v>
      </c>
      <c r="C115" s="9" t="s">
        <v>154</v>
      </c>
      <c r="D115" s="42" t="s">
        <v>95</v>
      </c>
      <c r="E115" s="56" t="s">
        <v>96</v>
      </c>
      <c r="F115" s="18"/>
      <c r="G115" s="21">
        <v>500</v>
      </c>
      <c r="H115" s="21">
        <v>500</v>
      </c>
      <c r="I115" s="21">
        <v>500</v>
      </c>
    </row>
    <row r="116" spans="1:9" x14ac:dyDescent="0.25">
      <c r="A116" s="3">
        <v>424</v>
      </c>
      <c r="B116" s="5" t="s">
        <v>64</v>
      </c>
      <c r="C116" s="9" t="s">
        <v>155</v>
      </c>
      <c r="D116" s="42" t="s">
        <v>95</v>
      </c>
      <c r="E116" s="56" t="s">
        <v>96</v>
      </c>
      <c r="F116" s="18">
        <v>0</v>
      </c>
      <c r="G116" s="21">
        <v>0</v>
      </c>
      <c r="H116" s="21">
        <v>0</v>
      </c>
      <c r="I116" s="14">
        <v>0</v>
      </c>
    </row>
    <row r="117" spans="1:9" x14ac:dyDescent="0.25">
      <c r="A117" s="3"/>
      <c r="B117" s="5" t="s">
        <v>65</v>
      </c>
      <c r="C117" s="9"/>
      <c r="D117" s="40"/>
      <c r="E117" s="53"/>
      <c r="F117" s="23">
        <f t="shared" ref="F117:I117" si="27">SUM(F113:F116)</f>
        <v>700</v>
      </c>
      <c r="G117" s="23">
        <f t="shared" si="27"/>
        <v>1000</v>
      </c>
      <c r="H117" s="23">
        <f t="shared" si="27"/>
        <v>1000</v>
      </c>
      <c r="I117" s="23">
        <f t="shared" si="27"/>
        <v>1000</v>
      </c>
    </row>
    <row r="118" spans="1:9" x14ac:dyDescent="0.25">
      <c r="A118" s="3">
        <v>422</v>
      </c>
      <c r="B118" s="5" t="s">
        <v>203</v>
      </c>
      <c r="C118" s="9" t="s">
        <v>207</v>
      </c>
      <c r="D118" s="42" t="s">
        <v>96</v>
      </c>
      <c r="E118" s="56" t="s">
        <v>193</v>
      </c>
      <c r="F118" s="18"/>
      <c r="G118" s="21">
        <v>1000</v>
      </c>
      <c r="H118" s="21">
        <v>1000</v>
      </c>
      <c r="I118" s="21">
        <v>1000</v>
      </c>
    </row>
    <row r="119" spans="1:9" x14ac:dyDescent="0.25">
      <c r="A119" s="3"/>
      <c r="B119" s="5" t="s">
        <v>66</v>
      </c>
      <c r="C119" s="9"/>
      <c r="D119" s="40"/>
      <c r="E119" s="53"/>
      <c r="F119" s="23">
        <f t="shared" ref="F119:I119" si="28">SUM(F118:F118)</f>
        <v>0</v>
      </c>
      <c r="G119" s="23">
        <f t="shared" si="28"/>
        <v>1000</v>
      </c>
      <c r="H119" s="23">
        <f t="shared" si="28"/>
        <v>1000</v>
      </c>
      <c r="I119" s="23">
        <f t="shared" si="28"/>
        <v>1000</v>
      </c>
    </row>
    <row r="120" spans="1:9" x14ac:dyDescent="0.25">
      <c r="A120" s="3"/>
      <c r="B120" s="5"/>
      <c r="C120" s="9"/>
      <c r="D120" s="40"/>
      <c r="E120" s="53"/>
      <c r="F120" s="23"/>
      <c r="G120" s="23"/>
      <c r="H120" s="23"/>
      <c r="I120" s="23"/>
    </row>
    <row r="121" spans="1:9" x14ac:dyDescent="0.25">
      <c r="A121" s="3"/>
      <c r="B121" s="34" t="s">
        <v>183</v>
      </c>
      <c r="C121" s="9"/>
      <c r="D121" s="40"/>
      <c r="E121" s="53"/>
      <c r="F121" s="23">
        <f>F87+F93+F112+F117+F119</f>
        <v>1138960</v>
      </c>
      <c r="G121" s="23">
        <f t="shared" ref="G121:I121" si="29">G87+G93+G112+G117+G119</f>
        <v>1257690</v>
      </c>
      <c r="H121" s="23">
        <f t="shared" si="29"/>
        <v>1230790</v>
      </c>
      <c r="I121" s="23">
        <f t="shared" si="29"/>
        <v>1291840</v>
      </c>
    </row>
    <row r="122" spans="1:9" x14ac:dyDescent="0.25">
      <c r="A122" s="3"/>
      <c r="B122" s="5"/>
      <c r="C122" s="9"/>
      <c r="D122" s="40"/>
      <c r="E122" s="53"/>
      <c r="F122" s="23"/>
      <c r="G122" s="23"/>
      <c r="H122" s="23"/>
      <c r="I122" s="23"/>
    </row>
    <row r="123" spans="1:9" x14ac:dyDescent="0.25">
      <c r="A123" s="3"/>
      <c r="B123" s="8" t="s">
        <v>68</v>
      </c>
      <c r="C123" s="2"/>
      <c r="D123" s="42"/>
      <c r="E123" s="56"/>
      <c r="F123" s="24">
        <f>F63+F121</f>
        <v>1221259</v>
      </c>
      <c r="G123" s="24">
        <f>G63+G121</f>
        <v>1342855</v>
      </c>
      <c r="H123" s="24">
        <f>H63+H121</f>
        <v>1317655</v>
      </c>
      <c r="I123" s="24">
        <f>I63+I121</f>
        <v>1380705</v>
      </c>
    </row>
    <row r="124" spans="1:9" x14ac:dyDescent="0.25">
      <c r="A124" s="29"/>
      <c r="B124" s="35"/>
      <c r="F124" s="36"/>
      <c r="G124" s="36"/>
      <c r="H124" s="36"/>
      <c r="I124" s="36"/>
    </row>
    <row r="125" spans="1:9" x14ac:dyDescent="0.25">
      <c r="A125" s="29"/>
      <c r="B125" s="35"/>
      <c r="F125" s="36"/>
      <c r="G125" s="36"/>
      <c r="H125" s="36"/>
      <c r="I125" s="36"/>
    </row>
    <row r="126" spans="1:9" x14ac:dyDescent="0.25">
      <c r="A126" s="29"/>
      <c r="B126" s="35"/>
      <c r="F126" s="36"/>
      <c r="G126" s="36"/>
      <c r="H126" s="36"/>
      <c r="I126" s="36"/>
    </row>
    <row r="127" spans="1:9" x14ac:dyDescent="0.25">
      <c r="A127" s="29"/>
      <c r="B127" s="35"/>
      <c r="F127" s="36"/>
      <c r="G127" s="36"/>
      <c r="H127" s="36"/>
      <c r="I127" s="36"/>
    </row>
    <row r="128" spans="1:9" x14ac:dyDescent="0.25">
      <c r="A128" s="29"/>
      <c r="B128" s="35"/>
      <c r="F128" s="36"/>
      <c r="G128" s="36"/>
      <c r="H128" s="36"/>
      <c r="I128" s="36"/>
    </row>
    <row r="129" spans="1:9" x14ac:dyDescent="0.25">
      <c r="A129" s="29"/>
      <c r="B129" s="35"/>
      <c r="F129" s="36"/>
      <c r="G129" s="36"/>
      <c r="H129" s="36"/>
      <c r="I129" s="36"/>
    </row>
    <row r="130" spans="1:9" x14ac:dyDescent="0.25">
      <c r="A130" s="29"/>
      <c r="B130" s="35"/>
      <c r="F130" s="36"/>
      <c r="G130" s="36"/>
      <c r="H130" s="36"/>
      <c r="I130" s="36"/>
    </row>
    <row r="131" spans="1:9" x14ac:dyDescent="0.25">
      <c r="A131" s="29"/>
      <c r="B131" s="35"/>
      <c r="F131" s="36"/>
      <c r="G131" s="36"/>
      <c r="H131" s="36"/>
      <c r="I131" s="36"/>
    </row>
    <row r="132" spans="1:9" x14ac:dyDescent="0.25">
      <c r="A132" s="29"/>
      <c r="B132" s="35"/>
      <c r="F132" s="36"/>
      <c r="G132" s="36"/>
      <c r="H132" s="36"/>
      <c r="I132" s="36"/>
    </row>
    <row r="133" spans="1:9" x14ac:dyDescent="0.25">
      <c r="A133" s="58" t="str">
        <f>A1</f>
        <v xml:space="preserve">KOMERCIJALNA I TRGOVAČKA  ŠKOLA </v>
      </c>
      <c r="B133" s="58"/>
      <c r="C133" s="58"/>
      <c r="D133" s="37"/>
      <c r="E133" s="48"/>
      <c r="F133" s="27"/>
      <c r="G133" s="20"/>
    </row>
    <row r="134" spans="1:9" x14ac:dyDescent="0.25">
      <c r="A134" s="58" t="str">
        <f>A2</f>
        <v>BJELOVAR, dr. FRANJE TUĐMANA 9</v>
      </c>
      <c r="B134" s="58"/>
      <c r="C134" s="58"/>
      <c r="D134" s="37"/>
      <c r="E134" s="48"/>
      <c r="F134" s="27"/>
      <c r="G134" s="20"/>
      <c r="I134" s="17" t="s">
        <v>184</v>
      </c>
    </row>
    <row r="135" spans="1:9" x14ac:dyDescent="0.25">
      <c r="A135" s="58" t="str">
        <f>A3</f>
        <v>OIB:  65398086491</v>
      </c>
      <c r="B135" s="58"/>
      <c r="C135" s="58"/>
      <c r="D135" s="37"/>
      <c r="E135" s="48"/>
      <c r="F135" s="27"/>
      <c r="G135" s="20"/>
    </row>
    <row r="136" spans="1:9" ht="18.75" x14ac:dyDescent="0.3">
      <c r="B136" s="59" t="str">
        <f>B5</f>
        <v xml:space="preserve">  P L A N    P R I H O D A   I   R A S H O D A    2025. G O D I N E,   P R O J E K C I J E  2026. - 2027. GODINE</v>
      </c>
      <c r="C136" s="59"/>
      <c r="D136" s="59"/>
      <c r="E136" s="59"/>
      <c r="F136" s="59"/>
      <c r="G136" s="59"/>
      <c r="H136" s="59"/>
      <c r="I136" s="59"/>
    </row>
    <row r="137" spans="1:9" s="47" customFormat="1" ht="11.25" x14ac:dyDescent="0.2">
      <c r="A137" s="4" t="s">
        <v>0</v>
      </c>
      <c r="B137" s="4" t="s">
        <v>1</v>
      </c>
      <c r="C137" s="4" t="s">
        <v>2</v>
      </c>
      <c r="D137" s="12"/>
      <c r="E137" s="50"/>
      <c r="F137" s="46" t="str">
        <f>F6</f>
        <v>Planirano  2024.</v>
      </c>
      <c r="G137" s="4" t="str">
        <f>G6</f>
        <v>Plan 2025.</v>
      </c>
      <c r="H137" s="4" t="str">
        <f>H6</f>
        <v>Projek.  2026.</v>
      </c>
      <c r="I137" s="4" t="str">
        <f>I6</f>
        <v>Projek.  2027.</v>
      </c>
    </row>
    <row r="138" spans="1:9" x14ac:dyDescent="0.25">
      <c r="A138" s="3">
        <v>636120</v>
      </c>
      <c r="B138" s="5" t="s">
        <v>16</v>
      </c>
      <c r="C138" s="2"/>
      <c r="D138" s="42"/>
      <c r="E138" s="56"/>
      <c r="F138" s="21">
        <f t="shared" ref="F138:I140" si="30">F16</f>
        <v>974198</v>
      </c>
      <c r="G138" s="21">
        <f t="shared" si="30"/>
        <v>1149690</v>
      </c>
      <c r="H138" s="21">
        <f t="shared" si="30"/>
        <v>1122790</v>
      </c>
      <c r="I138" s="21">
        <f t="shared" si="30"/>
        <v>1183840</v>
      </c>
    </row>
    <row r="139" spans="1:9" x14ac:dyDescent="0.25">
      <c r="A139" s="3">
        <v>636130</v>
      </c>
      <c r="B139" s="5" t="s">
        <v>186</v>
      </c>
      <c r="C139" s="2"/>
      <c r="D139" s="42"/>
      <c r="E139" s="56"/>
      <c r="F139" s="21">
        <f t="shared" si="30"/>
        <v>0</v>
      </c>
      <c r="G139" s="21">
        <f t="shared" si="30"/>
        <v>0</v>
      </c>
      <c r="H139" s="21">
        <f t="shared" si="30"/>
        <v>0</v>
      </c>
      <c r="I139" s="21">
        <f t="shared" si="30"/>
        <v>0</v>
      </c>
    </row>
    <row r="140" spans="1:9" x14ac:dyDescent="0.25">
      <c r="A140" s="3">
        <v>636220</v>
      </c>
      <c r="B140" s="5" t="s">
        <v>15</v>
      </c>
      <c r="C140" s="2"/>
      <c r="D140" s="42"/>
      <c r="E140" s="56"/>
      <c r="F140" s="21">
        <f t="shared" si="30"/>
        <v>3318</v>
      </c>
      <c r="G140" s="21">
        <f t="shared" si="30"/>
        <v>5500</v>
      </c>
      <c r="H140" s="21">
        <f t="shared" si="30"/>
        <v>5500</v>
      </c>
      <c r="I140" s="21">
        <f t="shared" si="30"/>
        <v>5500</v>
      </c>
    </row>
    <row r="141" spans="1:9" x14ac:dyDescent="0.25">
      <c r="A141" s="3">
        <v>638110</v>
      </c>
      <c r="B141" s="5" t="s">
        <v>18</v>
      </c>
      <c r="C141" s="2"/>
      <c r="D141" s="42"/>
      <c r="E141" s="56"/>
      <c r="F141" s="21">
        <f>F21</f>
        <v>83150</v>
      </c>
      <c r="G141" s="21">
        <f>G21</f>
        <v>83500</v>
      </c>
      <c r="H141" s="21">
        <f>H21</f>
        <v>83500</v>
      </c>
      <c r="I141" s="21">
        <f>I21</f>
        <v>83500</v>
      </c>
    </row>
    <row r="142" spans="1:9" x14ac:dyDescent="0.25">
      <c r="A142" s="3">
        <v>641320</v>
      </c>
      <c r="B142" s="5" t="s">
        <v>11</v>
      </c>
      <c r="C142" s="2"/>
      <c r="D142" s="42"/>
      <c r="E142" s="56"/>
      <c r="F142" s="21">
        <f t="shared" ref="F142:I143" si="31">F24</f>
        <v>130</v>
      </c>
      <c r="G142" s="21">
        <f t="shared" si="31"/>
        <v>100</v>
      </c>
      <c r="H142" s="21">
        <f t="shared" si="31"/>
        <v>100</v>
      </c>
      <c r="I142" s="21">
        <f t="shared" si="31"/>
        <v>100</v>
      </c>
    </row>
    <row r="143" spans="1:9" x14ac:dyDescent="0.25">
      <c r="A143" s="3">
        <v>661510</v>
      </c>
      <c r="B143" s="5" t="s">
        <v>12</v>
      </c>
      <c r="C143" s="2"/>
      <c r="D143" s="42"/>
      <c r="E143" s="56"/>
      <c r="F143" s="21">
        <f t="shared" si="31"/>
        <v>11000</v>
      </c>
      <c r="G143" s="21">
        <f t="shared" si="31"/>
        <v>11000</v>
      </c>
      <c r="H143" s="21">
        <f t="shared" si="31"/>
        <v>11000</v>
      </c>
      <c r="I143" s="21">
        <f t="shared" si="31"/>
        <v>11000</v>
      </c>
    </row>
    <row r="144" spans="1:9" x14ac:dyDescent="0.25">
      <c r="A144" s="3">
        <v>663140</v>
      </c>
      <c r="B144" s="5" t="s">
        <v>19</v>
      </c>
      <c r="C144" s="2"/>
      <c r="D144" s="42"/>
      <c r="E144" s="56"/>
      <c r="F144" s="21">
        <f t="shared" ref="F144:I145" si="32">F28</f>
        <v>700</v>
      </c>
      <c r="G144" s="21">
        <f t="shared" si="32"/>
        <v>500</v>
      </c>
      <c r="H144" s="21">
        <f t="shared" si="32"/>
        <v>500</v>
      </c>
      <c r="I144" s="21">
        <f t="shared" si="32"/>
        <v>500</v>
      </c>
    </row>
    <row r="145" spans="1:9" x14ac:dyDescent="0.25">
      <c r="A145" s="3">
        <v>663240</v>
      </c>
      <c r="B145" s="5" t="s">
        <v>157</v>
      </c>
      <c r="C145" s="2"/>
      <c r="D145" s="42"/>
      <c r="E145" s="56"/>
      <c r="F145" s="21">
        <f t="shared" si="32"/>
        <v>0</v>
      </c>
      <c r="G145" s="21">
        <f t="shared" si="32"/>
        <v>500</v>
      </c>
      <c r="H145" s="21">
        <f t="shared" si="32"/>
        <v>500</v>
      </c>
      <c r="I145" s="21">
        <f t="shared" si="32"/>
        <v>500</v>
      </c>
    </row>
    <row r="146" spans="1:9" x14ac:dyDescent="0.25">
      <c r="A146" s="3">
        <v>671110</v>
      </c>
      <c r="B146" s="5" t="s">
        <v>69</v>
      </c>
      <c r="C146" s="2"/>
      <c r="D146" s="42"/>
      <c r="E146" s="56"/>
      <c r="F146" s="21">
        <f>F8+F9+F10+F11+F12+F13</f>
        <v>78750</v>
      </c>
      <c r="G146" s="21">
        <f t="shared" ref="G146:I146" si="33">G8+G9+G10+G11+G12+G13</f>
        <v>82975</v>
      </c>
      <c r="H146" s="21">
        <f t="shared" si="33"/>
        <v>84745</v>
      </c>
      <c r="I146" s="21">
        <f t="shared" si="33"/>
        <v>86745</v>
      </c>
    </row>
    <row r="147" spans="1:9" x14ac:dyDescent="0.25">
      <c r="A147" s="3">
        <v>671210</v>
      </c>
      <c r="B147" s="5" t="s">
        <v>70</v>
      </c>
      <c r="C147" s="2"/>
      <c r="D147" s="42"/>
      <c r="E147" s="56"/>
      <c r="F147" s="21">
        <f>F14</f>
        <v>3549</v>
      </c>
      <c r="G147" s="21">
        <f>G14</f>
        <v>2190</v>
      </c>
      <c r="H147" s="21">
        <f>H14</f>
        <v>2120</v>
      </c>
      <c r="I147" s="21">
        <f>I14</f>
        <v>2120</v>
      </c>
    </row>
    <row r="148" spans="1:9" x14ac:dyDescent="0.25">
      <c r="A148" s="3">
        <v>683110</v>
      </c>
      <c r="B148" s="5" t="s">
        <v>13</v>
      </c>
      <c r="C148" s="2"/>
      <c r="D148" s="42"/>
      <c r="E148" s="56"/>
      <c r="F148" s="21">
        <f>F26</f>
        <v>5900</v>
      </c>
      <c r="G148" s="21">
        <f>G26</f>
        <v>5900</v>
      </c>
      <c r="H148" s="21">
        <f>H26</f>
        <v>5900</v>
      </c>
      <c r="I148" s="21">
        <f>I26</f>
        <v>5900</v>
      </c>
    </row>
    <row r="149" spans="1:9" x14ac:dyDescent="0.25">
      <c r="A149" s="3">
        <v>721110</v>
      </c>
      <c r="B149" s="5" t="s">
        <v>20</v>
      </c>
      <c r="C149" s="2"/>
      <c r="D149" s="42"/>
      <c r="E149" s="56"/>
      <c r="F149" s="21">
        <f>F31</f>
        <v>713</v>
      </c>
      <c r="G149" s="21">
        <f>G31</f>
        <v>1000</v>
      </c>
      <c r="H149" s="21">
        <f>H31</f>
        <v>1000</v>
      </c>
      <c r="I149" s="21">
        <f>I31</f>
        <v>1000</v>
      </c>
    </row>
    <row r="150" spans="1:9" x14ac:dyDescent="0.25">
      <c r="A150" s="3">
        <v>922110</v>
      </c>
      <c r="B150" s="5" t="s">
        <v>187</v>
      </c>
      <c r="C150" s="2"/>
      <c r="D150" s="42"/>
      <c r="E150" s="56"/>
      <c r="F150" s="21">
        <f>F19+F22</f>
        <v>59851</v>
      </c>
      <c r="G150" s="21">
        <f>G19+G22</f>
        <v>0</v>
      </c>
      <c r="H150" s="21">
        <f>H19+H22</f>
        <v>0</v>
      </c>
      <c r="I150" s="21">
        <f>I19+I22</f>
        <v>0</v>
      </c>
    </row>
    <row r="151" spans="1:9" x14ac:dyDescent="0.25">
      <c r="A151" s="3"/>
      <c r="B151" s="10" t="s">
        <v>21</v>
      </c>
      <c r="C151" s="11"/>
      <c r="D151" s="43"/>
      <c r="E151" s="43"/>
      <c r="F151" s="25">
        <f>SUM(F138:F150)</f>
        <v>1221259</v>
      </c>
      <c r="G151" s="25">
        <f t="shared" ref="G151:I151" si="34">SUM(G138:G150)</f>
        <v>1342855</v>
      </c>
      <c r="H151" s="25">
        <f t="shared" si="34"/>
        <v>1317655</v>
      </c>
      <c r="I151" s="25">
        <f t="shared" si="34"/>
        <v>1380705</v>
      </c>
    </row>
    <row r="152" spans="1:9" x14ac:dyDescent="0.25">
      <c r="A152" s="3">
        <v>311</v>
      </c>
      <c r="B152" s="5" t="s">
        <v>37</v>
      </c>
      <c r="C152" s="2"/>
      <c r="D152" s="42"/>
      <c r="E152" s="56"/>
      <c r="F152" s="21">
        <f>F74+F94</f>
        <v>797878</v>
      </c>
      <c r="G152" s="21">
        <f t="shared" ref="G152:I152" si="35">G74+G94</f>
        <v>946210</v>
      </c>
      <c r="H152" s="21">
        <f t="shared" si="35"/>
        <v>921500</v>
      </c>
      <c r="I152" s="21">
        <f t="shared" si="35"/>
        <v>972200</v>
      </c>
    </row>
    <row r="153" spans="1:9" x14ac:dyDescent="0.25">
      <c r="A153" s="3">
        <v>312</v>
      </c>
      <c r="B153" s="5" t="s">
        <v>38</v>
      </c>
      <c r="C153" s="2"/>
      <c r="D153" s="42"/>
      <c r="E153" s="56"/>
      <c r="F153" s="21">
        <f>F75+F95</f>
        <v>31300</v>
      </c>
      <c r="G153" s="21">
        <f t="shared" ref="G153:I153" si="36">G75+G95</f>
        <v>33200</v>
      </c>
      <c r="H153" s="21">
        <f t="shared" si="36"/>
        <v>35050</v>
      </c>
      <c r="I153" s="21">
        <f t="shared" si="36"/>
        <v>37000</v>
      </c>
    </row>
    <row r="154" spans="1:9" x14ac:dyDescent="0.25">
      <c r="A154" s="3">
        <v>313</v>
      </c>
      <c r="B154" s="5" t="s">
        <v>39</v>
      </c>
      <c r="C154" s="2"/>
      <c r="D154" s="42"/>
      <c r="E154" s="56"/>
      <c r="F154" s="21">
        <f>F76+F96</f>
        <v>131723</v>
      </c>
      <c r="G154" s="21">
        <f t="shared" ref="G154:I154" si="37">G76+G96</f>
        <v>156140</v>
      </c>
      <c r="H154" s="21">
        <f t="shared" si="37"/>
        <v>152100</v>
      </c>
      <c r="I154" s="21">
        <f t="shared" si="37"/>
        <v>160500</v>
      </c>
    </row>
    <row r="155" spans="1:9" x14ac:dyDescent="0.25">
      <c r="A155" s="3">
        <v>321</v>
      </c>
      <c r="B155" s="5" t="s">
        <v>40</v>
      </c>
      <c r="C155" s="2"/>
      <c r="D155" s="42"/>
      <c r="E155" s="56"/>
      <c r="F155" s="21">
        <f t="shared" ref="F155:I156" si="38">F52+F77+F88+F97</f>
        <v>48990</v>
      </c>
      <c r="G155" s="21">
        <f t="shared" si="38"/>
        <v>33710</v>
      </c>
      <c r="H155" s="21">
        <f t="shared" si="38"/>
        <v>34150</v>
      </c>
      <c r="I155" s="21">
        <f t="shared" si="38"/>
        <v>34690</v>
      </c>
    </row>
    <row r="156" spans="1:9" x14ac:dyDescent="0.25">
      <c r="A156" s="3">
        <v>322</v>
      </c>
      <c r="B156" s="5" t="s">
        <v>41</v>
      </c>
      <c r="C156" s="2"/>
      <c r="D156" s="42"/>
      <c r="E156" s="56"/>
      <c r="F156" s="21">
        <f t="shared" si="38"/>
        <v>57060</v>
      </c>
      <c r="G156" s="21">
        <f t="shared" si="38"/>
        <v>59450</v>
      </c>
      <c r="H156" s="21">
        <f t="shared" si="38"/>
        <v>60090</v>
      </c>
      <c r="I156" s="21">
        <f t="shared" si="38"/>
        <v>60870</v>
      </c>
    </row>
    <row r="157" spans="1:9" x14ac:dyDescent="0.25">
      <c r="A157" s="3">
        <v>323</v>
      </c>
      <c r="B157" s="5" t="s">
        <v>42</v>
      </c>
      <c r="C157" s="2"/>
      <c r="D157" s="42"/>
      <c r="E157" s="56"/>
      <c r="F157" s="21">
        <f>F42+F45+F48+F54+F55+F79+F90+F99+F113</f>
        <v>49756</v>
      </c>
      <c r="G157" s="21">
        <f>G42+G45+G48+G54+G55+G79+G90+G99+G113</f>
        <v>50198</v>
      </c>
      <c r="H157" s="21">
        <f>H42+H45+H48+H54+H55+H79+H90+H99+H113</f>
        <v>50778</v>
      </c>
      <c r="I157" s="21">
        <f>I42+I45+I48+I54+I55+I79+I90+I99+I113</f>
        <v>51348</v>
      </c>
    </row>
    <row r="158" spans="1:9" x14ac:dyDescent="0.25">
      <c r="A158" s="3">
        <v>324</v>
      </c>
      <c r="B158" s="5" t="s">
        <v>71</v>
      </c>
      <c r="C158" s="2"/>
      <c r="D158" s="42"/>
      <c r="E158" s="56"/>
      <c r="F158" s="21">
        <f>F56+F80+F107</f>
        <v>399</v>
      </c>
      <c r="G158" s="21">
        <f>G56+G80+G107</f>
        <v>410</v>
      </c>
      <c r="H158" s="21">
        <f>H56+H80+H107</f>
        <v>410</v>
      </c>
      <c r="I158" s="21">
        <f>I56+I80+I107</f>
        <v>410</v>
      </c>
    </row>
    <row r="159" spans="1:9" x14ac:dyDescent="0.25">
      <c r="A159" s="3">
        <v>329</v>
      </c>
      <c r="B159" s="5" t="s">
        <v>43</v>
      </c>
      <c r="C159" s="2"/>
      <c r="D159" s="42"/>
      <c r="E159" s="56"/>
      <c r="F159" s="21">
        <f>F43+F46+F57+F81+F91+F108+F114</f>
        <v>79542</v>
      </c>
      <c r="G159" s="21">
        <f>G43+G46+G57+G81+G91+G108+G114</f>
        <v>42220</v>
      </c>
      <c r="H159" s="21">
        <f>H43+H46+H57+H81+H91+H108+H114</f>
        <v>42280</v>
      </c>
      <c r="I159" s="21">
        <f>I43+I46+I57+I81+I91+I108+I114</f>
        <v>42340</v>
      </c>
    </row>
    <row r="160" spans="1:9" x14ac:dyDescent="0.25">
      <c r="A160" s="3">
        <v>343</v>
      </c>
      <c r="B160" s="5" t="s">
        <v>72</v>
      </c>
      <c r="C160" s="2"/>
      <c r="D160" s="42"/>
      <c r="E160" s="56"/>
      <c r="F160" s="21">
        <f>F58+F82</f>
        <v>1865</v>
      </c>
      <c r="G160" s="21">
        <f>G58+G82</f>
        <v>800</v>
      </c>
      <c r="H160" s="21">
        <f>H58+H82</f>
        <v>850</v>
      </c>
      <c r="I160" s="21">
        <f>I58+I82</f>
        <v>900</v>
      </c>
    </row>
    <row r="161" spans="1:9" x14ac:dyDescent="0.25">
      <c r="A161" s="3">
        <v>372</v>
      </c>
      <c r="B161" s="5" t="s">
        <v>44</v>
      </c>
      <c r="C161" s="2"/>
      <c r="D161" s="42"/>
      <c r="E161" s="56"/>
      <c r="F161" s="21">
        <f>F83</f>
        <v>0</v>
      </c>
      <c r="G161" s="21">
        <f t="shared" ref="G161:I161" si="39">G83</f>
        <v>0</v>
      </c>
      <c r="H161" s="21">
        <f t="shared" si="39"/>
        <v>0</v>
      </c>
      <c r="I161" s="21">
        <f t="shared" si="39"/>
        <v>0</v>
      </c>
    </row>
    <row r="162" spans="1:9" x14ac:dyDescent="0.25">
      <c r="A162" s="3">
        <v>381</v>
      </c>
      <c r="B162" s="5" t="s">
        <v>73</v>
      </c>
      <c r="C162" s="2"/>
      <c r="D162" s="42"/>
      <c r="E162" s="56"/>
      <c r="F162" s="21">
        <f>F84+F109</f>
        <v>1000</v>
      </c>
      <c r="G162" s="21">
        <f t="shared" ref="G162:I162" si="40">G84+G109</f>
        <v>1000</v>
      </c>
      <c r="H162" s="21">
        <f t="shared" si="40"/>
        <v>1000</v>
      </c>
      <c r="I162" s="21">
        <f t="shared" si="40"/>
        <v>1000</v>
      </c>
    </row>
    <row r="163" spans="1:9" x14ac:dyDescent="0.25">
      <c r="A163" s="3">
        <v>422</v>
      </c>
      <c r="B163" s="5" t="s">
        <v>74</v>
      </c>
      <c r="C163" s="2"/>
      <c r="D163" s="42"/>
      <c r="E163" s="56"/>
      <c r="F163" s="21">
        <f>F59+F85+F92+F110+F115</f>
        <v>17715</v>
      </c>
      <c r="G163" s="21">
        <f>G59+G85+G92+G110+G115</f>
        <v>13550</v>
      </c>
      <c r="H163" s="21">
        <f>H59+H85+H92+H110+H115</f>
        <v>13480</v>
      </c>
      <c r="I163" s="21">
        <f>I59+I85+I92+I110+I115</f>
        <v>13480</v>
      </c>
    </row>
    <row r="164" spans="1:9" x14ac:dyDescent="0.25">
      <c r="A164" s="3">
        <v>424</v>
      </c>
      <c r="B164" s="5" t="s">
        <v>45</v>
      </c>
      <c r="C164" s="2"/>
      <c r="D164" s="42"/>
      <c r="E164" s="56"/>
      <c r="F164" s="21">
        <f>F51+F60+F86+F111+F116+F118</f>
        <v>4031</v>
      </c>
      <c r="G164" s="21">
        <f t="shared" ref="G164:I164" si="41">G51+G60+G86+G111+G116+G118</f>
        <v>5967</v>
      </c>
      <c r="H164" s="21">
        <f t="shared" si="41"/>
        <v>5967</v>
      </c>
      <c r="I164" s="21">
        <f t="shared" si="41"/>
        <v>5967</v>
      </c>
    </row>
    <row r="165" spans="1:9" x14ac:dyDescent="0.25">
      <c r="A165" s="3"/>
      <c r="B165" s="10" t="s">
        <v>68</v>
      </c>
      <c r="C165" s="10"/>
      <c r="D165" s="44"/>
      <c r="E165" s="44"/>
      <c r="F165" s="25">
        <f>SUM(F152:F164)</f>
        <v>1221259</v>
      </c>
      <c r="G165" s="25">
        <f t="shared" ref="G165:I165" si="42">SUM(G152:G164)</f>
        <v>1342855</v>
      </c>
      <c r="H165" s="25">
        <f t="shared" si="42"/>
        <v>1317655</v>
      </c>
      <c r="I165" s="25">
        <f t="shared" si="42"/>
        <v>1380705</v>
      </c>
    </row>
  </sheetData>
  <mergeCells count="22">
    <mergeCell ref="A135:C135"/>
    <mergeCell ref="B136:I136"/>
    <mergeCell ref="A133:C133"/>
    <mergeCell ref="A134:C134"/>
    <mergeCell ref="A67:C67"/>
    <mergeCell ref="A68:C68"/>
    <mergeCell ref="A69:C69"/>
    <mergeCell ref="B71:I71"/>
    <mergeCell ref="A100:C100"/>
    <mergeCell ref="A101:C101"/>
    <mergeCell ref="A102:C102"/>
    <mergeCell ref="B104:I104"/>
    <mergeCell ref="A1:C1"/>
    <mergeCell ref="A2:C2"/>
    <mergeCell ref="A3:C3"/>
    <mergeCell ref="B5:I5"/>
    <mergeCell ref="A7:B7"/>
    <mergeCell ref="A34:C34"/>
    <mergeCell ref="A35:C35"/>
    <mergeCell ref="A36:C36"/>
    <mergeCell ref="B38:I38"/>
    <mergeCell ref="A41:B41"/>
  </mergeCells>
  <phoneticPr fontId="2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Marijana Veselski</cp:lastModifiedBy>
  <cp:lastPrinted>2024-11-05T10:02:22Z</cp:lastPrinted>
  <dcterms:created xsi:type="dcterms:W3CDTF">2021-09-23T09:17:03Z</dcterms:created>
  <dcterms:modified xsi:type="dcterms:W3CDTF">2024-11-15T09:57:06Z</dcterms:modified>
</cp:coreProperties>
</file>